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120" yWindow="45" windowWidth="7545" windowHeight="4590" tabRatio="973" activeTab="0"/>
  </bookViews>
  <sheets>
    <sheet name="Deckblatt" sheetId="1" r:id="rId1"/>
    <sheet name="Fragen" sheetId="2" r:id="rId2"/>
    <sheet name="Ergebnis" sheetId="3" r:id="rId3"/>
    <sheet name="InternFragen" sheetId="4" r:id="rId4"/>
    <sheet name="Grafik" sheetId="5" r:id="rId5"/>
    <sheet name="Grafik_NetzGroß" sheetId="6" r:id="rId6"/>
    <sheet name="Grafik_BalkenGroß" sheetId="7" r:id="rId7"/>
    <sheet name="Grafik_HandlungBalkenGroß" sheetId="8" r:id="rId8"/>
    <sheet name="Info" sheetId="9" r:id="rId9"/>
    <sheet name="InternEinträge" sheetId="10" state="veryHidden" r:id="rId10"/>
    <sheet name="InternDeckblatt" sheetId="11" state="veryHidden" r:id="rId11"/>
  </sheets>
  <definedNames>
    <definedName name="_xlnm.Print_Area" localSheetId="0">'Deckblatt'!$D$12:$K$43</definedName>
    <definedName name="_xlnm.Print_Area" localSheetId="2">'Ergebnis'!$D$2:$J$39</definedName>
    <definedName name="_xlnm.Print_Area" localSheetId="1">'Fragen'!$A$2:$K$30</definedName>
    <definedName name="_xlnm.Print_Area" localSheetId="4">'Grafik'!$D$1:$P$43</definedName>
    <definedName name="_xlnm.Print_Area" localSheetId="6">'Grafik_BalkenGroß'!$D$1:$N$37</definedName>
    <definedName name="_xlnm.Print_Area" localSheetId="7">'Grafik_HandlungBalkenGroß'!$D$1:$M$34</definedName>
    <definedName name="_xlnm.Print_Area" localSheetId="5">'Grafik_NetzGroß'!$D$1:$M$35</definedName>
    <definedName name="_xlnm.Print_Area" localSheetId="8">'Info'!$B$5:$J$124</definedName>
    <definedName name="_xlnm.Print_Area" localSheetId="3">'InternFragen'!$D$2:$J$29</definedName>
  </definedNames>
  <calcPr fullCalcOnLoad="1"/>
</workbook>
</file>

<file path=xl/comments2.xml><?xml version="1.0" encoding="utf-8"?>
<comments xmlns="http://schemas.openxmlformats.org/spreadsheetml/2006/main">
  <authors>
    <author>Schmitt</author>
    <author>Datev</author>
  </authors>
  <commentList>
    <comment ref="D7" authorId="0">
      <text>
        <r>
          <rPr>
            <sz val="10"/>
            <rFont val="Arial"/>
            <family val="2"/>
          </rPr>
          <t xml:space="preserve">Beantworten Sie alle Fragen in dem Sie eine </t>
        </r>
        <r>
          <rPr>
            <b/>
            <sz val="10"/>
            <rFont val="Arial"/>
            <family val="2"/>
          </rPr>
          <t>Einschätzung der aktuellen Situation</t>
        </r>
        <r>
          <rPr>
            <sz val="10"/>
            <rFont val="Arial"/>
            <family val="2"/>
          </rPr>
          <t xml:space="preserve"> geben. Dazu steht Ihnen in der Spalte "Ist-Bewertung" eine Notenskala von 1-6 zur Verfügung.
1: der Sachverhalt ist im Unternehmen umfassend bedacht und vorbildlich umgesetzt
6: der Sachverhalt ist im Unternehmen nicht/unzureichend bedacht worden
(Detaillierte Erläuterung im Kommentar bei Spalte "Ist-Bewertung".
Geben Sie in der Spalte "Relevanz" an, </t>
        </r>
        <r>
          <rPr>
            <b/>
            <sz val="10"/>
            <rFont val="Arial"/>
            <family val="2"/>
          </rPr>
          <t>wie relevant die Frage</t>
        </r>
        <r>
          <rPr>
            <sz val="10"/>
            <rFont val="Arial"/>
            <family val="2"/>
          </rPr>
          <t xml:space="preserve"> für Sie/Ihr Unternehmen ist. Es steht Ihnen eine Skala von a-d zur Verfügung:
a-c: Wichtigkeit (a entspricht Note 1: sehr wichtig/existenziell; b: Note 2: wichtig; c: Note 3: relevant)
d: keine Relevanz für das Unternehmen (Wert = 0, d.h. die Gesamtbewertung wird auf 0 gesetzt)
Die </t>
        </r>
        <r>
          <rPr>
            <b/>
            <sz val="10"/>
            <rFont val="Arial"/>
            <family val="2"/>
          </rPr>
          <t>Grafik</t>
        </r>
        <r>
          <rPr>
            <sz val="10"/>
            <rFont val="Arial"/>
            <family val="2"/>
          </rPr>
          <t xml:space="preserve"> zeigt Ihnen jeweils die Abweichung Ihrer Bepunktung zum maximal möglichen Punktwert (Soll). Eine Erläuterung der Berechnung finden Sie auf der Info-Seite.
Je höher die Abweichung, d.h. je länger der angezeigte Balken, desto dringender ist eine tiefergehende Analyse des angesprochenen Unternehmensbereichs um Missstände zu beseitigen. </t>
        </r>
      </text>
    </comment>
    <comment ref="K10" authorId="0">
      <text>
        <r>
          <rPr>
            <sz val="10"/>
            <rFont val="Arial"/>
            <family val="2"/>
          </rPr>
          <t>Die Grafik zeigt Ihnen jeweils die Abweichung Ihrer Bepunktung zum maximal möglichen Punktwert (Soll). Für die Darstellung als Grafik werden die Noten in Punkte umgerechnet. Sie finden ein Beispiel dazu auf der Info-Seite.
Je höher die Abweichung, d.h. je länger der angezeigte Balken, desto dringender ist eine tiefergehende Analyse des angesprochenen Unternehmensbereichs um Missstände zu beseitigen.</t>
        </r>
      </text>
    </comment>
    <comment ref="I10" authorId="1">
      <text>
        <r>
          <rPr>
            <sz val="10"/>
            <rFont val="Arial"/>
            <family val="2"/>
          </rPr>
          <t xml:space="preserve">a: sehr wichtig / existenziell
b: wichtig
c: relevant, aber weniger wichtig
d: keine Relevanz
</t>
        </r>
      </text>
    </comment>
    <comment ref="G10" authorId="1">
      <text>
        <r>
          <rPr>
            <sz val="10"/>
            <rFont val="Arial"/>
            <family val="2"/>
          </rPr>
          <t>Auf einer Notenskala von 1-6:
Note 1: Sachverhalt ist umfassend sehr gut für das Unternehmen geregelt (vorbildlich / 100%ig / keine Notwendigkeit zur Verbesserung)
Note 2: Sachverhalt ist umfassend gut für das Unternehmen geregelt (erfüllt gut seinen Zweck, Verbesserung muss nicht sofort in Angriff genommen werden)
Note 3: Sachverhalt ist umfassend befriedigend für das Unternehmen geregelt (wurde bedacht, aber die Umsetzung ist noch nicht durchgehend geleistet, Übergangslösung mit hoher Änderungspriorität)
Note 4: Sachverhalt ist ausreichend für das Unternehmen geregelt (es wurden nicht alle Aspekte berücksichtigt, aber die Wesentlichen sind vorhanden und mind. befriedigend umgesetzt)
Note 5: Sachverhalt ist unbefriedigend für das Unternehmen geregelt (es wurden nicht alle Aspekte berücksichtigt, aber die Wesentlichen sind vorhanden, wenn auch unzureichend umgesetzt)
Note 6: Sachverhalt ist ungenügend für das Unternehmen geregelt (Sachverhalt wurde in seinen wesentlichen Aspekten nicht bedacht)</t>
        </r>
      </text>
    </comment>
    <comment ref="E12" authorId="1">
      <text>
        <r>
          <rPr>
            <sz val="10"/>
            <rFont val="Arial"/>
            <family val="2"/>
          </rPr>
          <t>Note 1= Sie können die Frage uneingeschränkt mit "Ja" beantworten.
Abstufungen:
Es besteht eine uneinheitliche Tendenz in Wachstum oder Rendite.
Die Entwicklung ist bzgl. Wachstum oder/und Rendite negativ.
Die Entwicklung ist insgesamt positiv/negativ.
Die Nachhaltigkeit ist (nicht) gewährleistet; der Trend ist nachhaltig positiv/negativ.
Das Unternehmen ist renditeschwach und wächst nicht mehr / schrumpf. 
Die Entwicklung ist insgesamt und nachhaltig höchst negativ.</t>
        </r>
      </text>
    </comment>
    <comment ref="E13" authorId="1">
      <text>
        <r>
          <rPr>
            <sz val="10"/>
            <rFont val="Arial"/>
            <family val="2"/>
          </rPr>
          <t xml:space="preserve">Note 1 = Ja, und die Überschüsse reichen wesentlich darüber hinaus.
Abstufungen:
Die Deckung ist gesichert/gewährleistet.
Für alle / für die zwingend fälligen Verpflichtungen.
Die Deckung ist nicht gesichert / gewährleistet.
Für alle / für die zwingend fälligen Verpflichtungen.
Den Verpflichtungen kann nicht nachgekommen werden.
</t>
        </r>
      </text>
    </comment>
    <comment ref="E14" authorId="1">
      <text>
        <r>
          <rPr>
            <sz val="10"/>
            <rFont val="Arial"/>
            <family val="2"/>
          </rPr>
          <t>Note 1 = Es bestehen keine Abhängigkeiten zu Fremdkapitalgebern.
Abstufungen:
Die Abhängigkeiten sind gering / weit gestreut.
Die Abhängigkeiten sind hoch / bestehen gegenüber wenigen/einem Fremdkapitalgeber.</t>
        </r>
      </text>
    </comment>
    <comment ref="E15" authorId="1">
      <text>
        <r>
          <rPr>
            <sz val="10"/>
            <rFont val="Arial"/>
            <family val="2"/>
          </rPr>
          <t xml:space="preserve">Note 1 = Ja, das Vermögen übersteigt Schulden um mehr als das Doppelte. Auch unter Berücksichtigung der Lebensphase des Unternehmers besteht für die Zukunft keinerlei Risiko.
Abstufungen:
Das Vermögen übersteigt die Schulden um das x-fache, es steht im Verhältnis 1:1, es ist geringer als die Schulden.
Es ist nur geringes / kein privates Vermögen vorhanden.
Mit Blick in die Zukunft ist (nicht) mit einer Verschlechterung zu rechnen.
</t>
        </r>
      </text>
    </comment>
    <comment ref="E16" authorId="1">
      <text>
        <r>
          <rPr>
            <sz val="10"/>
            <rFont val="Arial"/>
            <family val="2"/>
          </rPr>
          <t xml:space="preserve">Note 1 = Die Konten werden einwandfrei und vollständig im Haben geführt.
Abstufungen:
Die Konten werden überwiegend/zum Teil im Haben geführt.
...im Rahmen des vereinbarten Kreditlimits.
Die Entwicklungstendenz ist positiv / negativ.
Die Kontoentwicklung zeigt eine ständige hohe Inanspruchnahme ohne wesentliche Bewegungen.
Das Kreditlimit wird (häufig) überschritten / wird ohne Ankündigung überschritten.
Auch auf Mahnungen hin kann nicht mehr reagiert werden.
</t>
        </r>
      </text>
    </comment>
    <comment ref="E17" authorId="1">
      <text>
        <r>
          <rPr>
            <sz val="10"/>
            <rFont val="Arial"/>
            <family val="2"/>
          </rPr>
          <t xml:space="preserve">Note 1 = Das Unternehmen erzielt mit keinem seiner Abnehmer größere Umsatzanteile. Das Ausfallrisiko ist sehr gering.
Abstufungen:
Die Umsatzanteile sind im wesentlichen gleichmäßig verteilt / sind auf wenige / einen Abnehmer fokussiert.
Der Ausfall einzelner / eines Abnehmers würde zu spürbaren Umsatzeinbußen führen.
Das Ausfallrisiko ist hoch.
Der Ausfall eines / weniger Hauptabnehmer wäre exitenzgefährdend.
</t>
        </r>
      </text>
    </comment>
    <comment ref="E18" authorId="1">
      <text>
        <r>
          <rPr>
            <sz val="10"/>
            <rFont val="Arial"/>
            <family val="2"/>
          </rPr>
          <t>Note 1 = Das Unternehmen hat ein ausgeprägtes Debitoren- und Kreditorenmanagement, das ein Mahnverfahren überflüssig macht. Die Abnehmer kommen Ihren Zahlungsverpflichtungen entsprechend der Vereinbarungen nach.
Abstufungen:
Das D-/K-Management ist zuverlässig / weist Mängel auf / ist unzureichend /  ist nicht vorhanden.
Ein Mahnverfahren ist (nicht)  implementiert und führt zu Erfolg / teilweise zu Erfolg.
Gerichtliche Mahnverfahren sind an der Tagesordnung / können aus Terminversäumnissen nicht eingesetzt werden.</t>
        </r>
      </text>
    </comment>
    <comment ref="E19" authorId="1">
      <text>
        <r>
          <rPr>
            <sz val="10"/>
            <rFont val="Arial"/>
            <family val="2"/>
          </rPr>
          <t xml:space="preserve">Note 1 = Das Unternehmen ist nicht von einzelnen Lieferanten abhängig. Für alle Rohstoffe sowie Vorprodukte sind kurzfristig Ersatzlieferanten verfügbar.
Abstufungen:
Die Abhängigkeit besteht in geringem Umfang / besteht zu einzelnen Lieferanten / besteht zu einem Lieferanten.
Ersatzlieferanten sind in ausreichender Zeit aktivierbar.
Der Ausfall führt kurzfristig / langfristig (nicht) zur Unterbrechung des Produktionsprozesses oder Terminengpässen.
Sehr kurzfristige Termine können gehalten / nicht mehr gehalten werden.
Der Ausfall führt (nicht) zu spürbaren Umsatzeinbußen.
Der Ausfall führt zu Regress oder ist existenzgefährdend.
</t>
        </r>
      </text>
    </comment>
    <comment ref="E20" authorId="1">
      <text>
        <r>
          <rPr>
            <sz val="10"/>
            <rFont val="Arial"/>
            <family val="2"/>
          </rPr>
          <t>Note 1 = Der Produktionsstandort ist gegenüber dem der Konkurrenz vorteilhaft. 
Die Produktionsverfahren sind auf dem neuesten technischen Stand. Die Anlagen sind qualitativ hochwertig und in gutem Zustand. Wartung und Pflege ist garantiert. 
Die Produktionsverfahren sind gegen Nachahmung geschützt.
Umweltschutz- und Sicherheitsauflagen sind optimal umgesetzt.
Es gibt keine Haftungsrisiken aus den Produktionsverfahren und -anlagen, bzw. nur sehr geringe die versichert sind.
Abstufungen:
Es sind nur einige / wenige / keine der genannten Aspekte bisher bedacht und realisiert.
Die genannten Aspekte sind bedacht aber nur ausreichend / ungenügend realisiert.
Risiken sind zu gering / gar nicht versichert.
Es gibt / gibt keine Notfallpläne, bzw. die Organisation ist nur befriedigend / ungenügend darauf eingerichtet.
Die Unternehmenslage ist insgesamt gut/befriedigend, aber im Vergleich zur Konkurrenz nur ausreichend / ungenügend.
Ist das Unternehmen im Dienstleistungssektor anzusiedeln, können die internen Prozesse als Pendant gesehen werden.</t>
        </r>
      </text>
    </comment>
    <comment ref="E21" authorId="1">
      <text>
        <r>
          <rPr>
            <sz val="10"/>
            <rFont val="Arial"/>
            <family val="2"/>
          </rPr>
          <t>Note 1 = Der Personalstand ist optimal und langfristig stabil. Das Personal hat einen hohen Ausbildungsstand, auch im Vergleich zur Konkurrenz. Schwankungen können kurzfristig durch Schulung und Weiterbildung aufgefangen werden.
Abstufungen:
Es fehlen in Teilbereichen qualifizierte Mitarbeiter / es besteht Personalüberhang.
Alle Aufträge können angenommen werden / es müssen Aufträge abgelehnt werden, aufgrund der Qualifikation / des Personalbestands. 
Bereits angenommene / angefangene Projekte können aufgrund der Defizite nur schlecht / nicht mehr realisiert werden.
Der Erfolg / die Liquidität des Unternehmens ist gefährdet.
Aus- und Weiterbildung ist gewährleistet / mittelmäßig / nicht ausreichend. Kurzfristig / auch langfristig.
Gegenüber der Konkurrenz besteht ein Vorteil / Gleichstand / ein Nachteil.</t>
        </r>
      </text>
    </comment>
    <comment ref="E22" authorId="1">
      <text>
        <r>
          <rPr>
            <sz val="10"/>
            <rFont val="Arial"/>
            <family val="2"/>
          </rPr>
          <t xml:space="preserve">Note 1 = Die Frage kann uneingeschränkt mit "Ja" beantwortet werden.
Abstufungen:
Es erfolgen nur Hochrechnungen und Datenfortschreibungen.
Die zukünftige Lage wird diskutiert, jedoch auf sachlich unzureichendem / ohne fundiertes Zahlenmaterial. 
Es erfolgt eine grobe / keine Planung. </t>
        </r>
      </text>
    </comment>
    <comment ref="E23" authorId="1">
      <text>
        <r>
          <rPr>
            <sz val="10"/>
            <rFont val="Arial"/>
            <family val="2"/>
          </rPr>
          <t xml:space="preserve">Note 1 = Ja, in sehr hoher Qualität. Es treten keine Liquiditätsengpässe auf, die Liquiditätsreserven sind aber auch nicht zu hoch bemessen.
Abstufungen:
Die Qualität und Umfang sind hoch / angemessen / gerade ausreichend / ungenügend.
Es treten (kurzfrisitg) ungefährdende / existenzgefährdende Liquiditätsenpässe auf.
Die Reservehaltung ist meist höher / eher etwas zu gering / nicht ausreichend / langfristig nicht vorhanden. </t>
        </r>
      </text>
    </comment>
    <comment ref="E24" authorId="1">
      <text>
        <r>
          <rPr>
            <sz val="10"/>
            <rFont val="Arial"/>
            <family val="2"/>
          </rPr>
          <t>Note 1 = Ja, detailiert und in hoher Qualität.
Es besteht ein gutes Vertrauensverhältnis zu beratenden/kreditgebenden Banken. 
Abstufungen:
Ja, aber im Umfang eingeschränkt / zeitlich verzögert / in befriedigender / unzureichender Qualität.
Die unterjährigen Daten werden nicht einbezogen.
Es erfolgt unterjährig gar keine und jährlich nur eine ausreichende Aufbereitung der Daten. 
Die internen Prozesse sind gut / ausreichend / ungenügend steuerbar.
Der Kontakt zur Bank besteht dauerhaft / bedarfsorientiert / gar nicht.
Es gibt keine / eine gute / eine schlechte Vorgeschichte in der Zusammenarbeit mit der Bank.</t>
        </r>
      </text>
    </comment>
    <comment ref="E25" authorId="1">
      <text>
        <r>
          <rPr>
            <sz val="10"/>
            <rFont val="Arial"/>
            <family val="2"/>
          </rPr>
          <t xml:space="preserve">Note 1 = Die Unternehmenshierarchien sind der Unternehmensgröße und -aufgabe angemessen, die Betriebsabläufe sind effizient und das Unternehmen verfügt über ein umfangreiches Informationssystem mit effizienter Informationsversorgung.
Abstufungen:
Die Unternehmensstruktur ist insgesamt angemessen, langfristig sind aber Änderungen notwendig.
Die Betriebsabläufe sind durchschnittlich / verbesserungsbedürftig / mangelhaft organisiert.
Es treten organisatorische Mängel auf / Routineabläufe werden gestört / Missstände haben Außenwirkung und führen zu Imageverlust / gefährden die Beziehung zum Kunden.
Die Informationssysteme sind gut / befriedigend / mangelhaft.
Die Kosten der Informationsversorgung sind angemessen / zu hoch / das Kosten-Nutzen-Verhältnis passt nicht.
</t>
        </r>
      </text>
    </comment>
    <comment ref="E26" authorId="1">
      <text>
        <r>
          <rPr>
            <sz val="10"/>
            <rFont val="Arial"/>
            <family val="2"/>
          </rPr>
          <t xml:space="preserve">Note 1 = Das Unternehmen hat umfangreiche und klare Regelungen für die Stellvertretung und Nachfolge in der Unternehmensleitung getroffen. Es bestehen daraus keine Risiken für den Fortbestand der Unternehmung.
Abstufungen:
Die Regelungen sind angemessen / verbesserungsbedürftig in wenigen / einigen / den meisten Teilen.
Es gibt bisher keine Regelung.
</t>
        </r>
      </text>
    </comment>
    <comment ref="E27" authorId="1">
      <text>
        <r>
          <rPr>
            <sz val="10"/>
            <rFont val="Arial"/>
            <family val="2"/>
          </rPr>
          <t>Note 1 = Das Unternehmen führt ein systematisches Risikomanagement von hoher Qualität und Intensität, das über die gesetzlichen Anforderungen hinaus geht. Die daraus entstehenden Aktivitäten und Kosten sind der Unternehmensgröße angemessen.
Abstufungen:
Es erfolgt ein systematisches / überdimensioniertes / unzureichendes / kein Risikomanagement.
Das Risikomanagement besteht nur in einzelnen Teilbereichen, jedoch ohne übergreifende Koordination.
Die gesetzlichen Anforderungen sind übererfüllt / erfüllt / nicht erfüllt / unbekannt.
Der Nutzen rechtfertigt (nicht) die Aktivitäten und Kosten.
Das Unternehmen hat sich bisher keine Gedanken über Risikomanagement gemacht.</t>
        </r>
      </text>
    </comment>
    <comment ref="E28" authorId="1">
      <text>
        <r>
          <rPr>
            <sz val="10"/>
            <rFont val="Arial"/>
            <family val="2"/>
          </rPr>
          <t>Note 1 = Das Unternehmen plant Investitionen, die der Marktentwicklung, der Konkurrenzsituation und der Finanzkraft des Unternehmens Rechnung tragen. Der zeitliche Rahmen ist für die Aufgaben genau passend.
Abstufungen:
Die geplanten Investitionen liegen (deutlich) über / unter dem Branchendurchschnitt.
Die Wettbewerbsfähigkeit ist nicht bedroht / es besteht die Gefahr den Anschluss zu verlieren.
Die Investitionen führen durch ihre Dimension zu keiner / zu einer (deutlichen) Überbelastung der Kapazität und Finanzkraft des Unternehmens.</t>
        </r>
      </text>
    </comment>
    <comment ref="E29" authorId="1">
      <text>
        <r>
          <rPr>
            <sz val="10"/>
            <rFont val="Arial"/>
            <family val="2"/>
          </rPr>
          <t>Note 1 = Ja. Das Unternehmen ist in seinem (regionalen) Markt einer der wenigen (einziger) Anbieter und erreicht einen überdurchschnittlichen Marktanteil gegenüber dem Wettbewerb.  Dieser Status kann langfristig gehalten werden.
Abstufungen:
Das Unternehmen konkurriert mit wenigen / vielen großen / kleinen Anbietern.
Die Markteintrittsbarrieren sind hoch / niedrig.
Der eigene Marktanteil ist hoch / durchschnittlich / gering.
Die zukünftige Planung bestätigt den positiven / negativen Status.
Markt und Konkurrenz sind in der bestehenden Planung (unzureichend / nicht) enthalten.</t>
        </r>
      </text>
    </comment>
  </commentList>
</comments>
</file>

<file path=xl/comments3.xml><?xml version="1.0" encoding="utf-8"?>
<comments xmlns="http://schemas.openxmlformats.org/spreadsheetml/2006/main">
  <authors>
    <author>Schmitt</author>
    <author>Datev</author>
  </authors>
  <commentList>
    <comment ref="G28" authorId="0">
      <text>
        <r>
          <rPr>
            <sz val="10"/>
            <rFont val="Arial"/>
            <family val="2"/>
          </rPr>
          <t>Die Fragen werden nach der ermittelten Handlungsnotwendigkeit sortiert.
Hier werden davon die fünf obersten angezeigt. Berücksichtigen Sie, dass weitere Fragen ebenfalls eine hohe Handlungsnotwendigkeit haben können.
Eine Gesamtdarstellung der Fragen und jeweils ermittelten Handlungsnotwendigkeit finden Sie über die Schaltfläche "Übersicht der Fragen".</t>
        </r>
      </text>
    </comment>
    <comment ref="F11" authorId="1">
      <text>
        <r>
          <rPr>
            <sz val="10"/>
            <rFont val="Arial"/>
            <family val="2"/>
          </rPr>
          <t>Mittels der beantworteten Fragen wird ein Gesamtwert über alle Fragen ermittelt (Berechnung siehe Info-Seite). Dieser Wert wird als blauer Balken dargestellt.
Es erfolgt eine Einordnung des ermittelten Ergebnisses auf einer Skala zwischen 0 und 100.
0 bedeutet, dass keinerlei Vorbereitung zu erkennen ist, 100 wäre eine sehr gute, überdurchschnittliche Bewertung.
Im Wertebereich 50 bis 90 ist das Unternehmen im Durchschnitt mittelmäßig aufgestellt.
Dem ermittelten Ergebnis wird Ihre persönliche Selbsteinschätzung von der Startseite gegenübergestellt. Und? Haben Sie richtig gelegen?</t>
        </r>
      </text>
    </comment>
  </commentList>
</comments>
</file>

<file path=xl/comments4.xml><?xml version="1.0" encoding="utf-8"?>
<comments xmlns="http://schemas.openxmlformats.org/spreadsheetml/2006/main">
  <authors>
    <author>Datev</author>
  </authors>
  <commentList>
    <comment ref="G11" authorId="0">
      <text>
        <r>
          <rPr>
            <sz val="10"/>
            <rFont val="Arial"/>
            <family val="2"/>
          </rPr>
          <t xml:space="preserve">Abweichung von der maximal möglichen Bewertung 
(Relevanz * 6 (schlechteste Note))
A = 1
B = 2
C = 3
D = 0
</t>
        </r>
      </text>
    </comment>
  </commentList>
</comments>
</file>

<file path=xl/sharedStrings.xml><?xml version="1.0" encoding="utf-8"?>
<sst xmlns="http://schemas.openxmlformats.org/spreadsheetml/2006/main" count="234" uniqueCount="114">
  <si>
    <t>Auswertung für</t>
  </si>
  <si>
    <t>Bearbeiter</t>
  </si>
  <si>
    <t>Erstellt am</t>
  </si>
  <si>
    <t>Auswertung Zeile 1</t>
  </si>
  <si>
    <t>Auswertung Zeile 2</t>
  </si>
  <si>
    <t>Auswertung Zeile 3</t>
  </si>
  <si>
    <t>Datum</t>
  </si>
  <si>
    <t>Fragenkatalog</t>
  </si>
  <si>
    <t>Notenskala</t>
  </si>
  <si>
    <t>Relevanzskala</t>
  </si>
  <si>
    <t>Relevanz</t>
  </si>
  <si>
    <t>Ist-Bewertung</t>
  </si>
  <si>
    <t>Ist</t>
  </si>
  <si>
    <t>Soll</t>
  </si>
  <si>
    <t>Differenz</t>
  </si>
  <si>
    <t>Auswahl Scralbar - Eigeneinschätzung zur Ratingvorbereitung</t>
  </si>
  <si>
    <t>Für wie gut vorbereitet auf ein Rating halten Sie sich und Ihr Unternehmen?</t>
  </si>
  <si>
    <t>Frage</t>
  </si>
  <si>
    <t>Kategorie</t>
  </si>
  <si>
    <t>Stichwort</t>
  </si>
  <si>
    <t>Wirtschaftliche Lage</t>
  </si>
  <si>
    <t>Strategische Risiken</t>
  </si>
  <si>
    <t>Finanzlage</t>
  </si>
  <si>
    <t>Management</t>
  </si>
  <si>
    <t>Personal</t>
  </si>
  <si>
    <t>Produktion</t>
  </si>
  <si>
    <t>Beschaffung</t>
  </si>
  <si>
    <t>FrageNr.</t>
  </si>
  <si>
    <t>Erfolgt eine permanente Überwachung der Liquidität anhand einer kurzfristigen Liquiditätsplanung?</t>
  </si>
  <si>
    <t>Werden regelmäßig Informationen zur Stellung des Unternehmens im Wettbewerb/Branche eingeholt und in der Planung berücksichtigt?</t>
  </si>
  <si>
    <t>Handlungs-notwendigkeit</t>
  </si>
  <si>
    <t>Tabelle für Grafiken</t>
  </si>
  <si>
    <t># Fragen</t>
  </si>
  <si>
    <t>durchsch. Max</t>
  </si>
  <si>
    <t>x-Wert</t>
  </si>
  <si>
    <t>y-Wert</t>
  </si>
  <si>
    <t>Größe</t>
  </si>
  <si>
    <t>Ist das Unternehmen wachsend und renditestark mit nachhaltig positiver Erfolgslage?</t>
  </si>
  <si>
    <t>Erwirtschaftet Ihr Unternehmen ausreichende Überschüsse, um die zwingend fälligen Verpflichtungen (Zinsen, Tilgungen, Steuern und Ausschüttungen) leisten zu können?</t>
  </si>
  <si>
    <t>Zeigt die Kontoführung eine problematische Entwicklung?</t>
  </si>
  <si>
    <t>Wie groß ist das Risiko für das Unternehmen, wenn wichtige Abnehmer ausfallen?</t>
  </si>
  <si>
    <t>Überwacht das Unternehmen seine Debitoren/Kreditoren und deren Bonität?</t>
  </si>
  <si>
    <t xml:space="preserve">Ist das Unternehmen von einzelnen Lieferanten abhängig? </t>
  </si>
  <si>
    <t>Bestehen für das Unternehmen Risiken aus dem Produktionsbereich, z.B. durch Qualität und Zustand der Produktionsanlagen oder -verfahren?</t>
  </si>
  <si>
    <t>Erstellt das Unternehmen Planungsrechnungen und werden regelmäßig Plan-Ist-Vergleiche durchgeführt?</t>
  </si>
  <si>
    <t>Sind Unternehmensleitbild und -aufgaben klar strukturiert und kommuniziert?</t>
  </si>
  <si>
    <t>Sind Nachfolge- und Stellvertreterregelungen für die Geschäftsführung getroffen worden?</t>
  </si>
  <si>
    <t>Ist eine ausreichende Risikovorsorge getroffen worden, z.B. durch Versicherungen?</t>
  </si>
  <si>
    <t>Erfolgslage</t>
  </si>
  <si>
    <t>Vermögenslage</t>
  </si>
  <si>
    <t>Kontoführung</t>
  </si>
  <si>
    <t>Absatz</t>
  </si>
  <si>
    <t>Rechnungswesen/Controlling</t>
  </si>
  <si>
    <t>Organisation</t>
  </si>
  <si>
    <t>Investition</t>
  </si>
  <si>
    <t>Markt und Konkurrenz</t>
  </si>
  <si>
    <t>Anzeige Liste</t>
  </si>
  <si>
    <t>wichtig/existenziell (1)</t>
  </si>
  <si>
    <t>wichtig (2)</t>
  </si>
  <si>
    <t>nachrangig (3)</t>
  </si>
  <si>
    <t>keine Relevanz (0)</t>
  </si>
  <si>
    <t>Bildet das Vermögen des Unternehmers eine ausgewogene Reserve für bestehende und kommende Ansprüche und wurde dieser Vermögensstatus dokumentiert?</t>
  </si>
  <si>
    <t>Erfolgt eine regelmäßige und zeitnahe Aufbereitung auch der unterjährigen Unternehmensdaten und werden diese Informationen auch den kreditgebenden Banken zur Verfügung gestellt?</t>
  </si>
  <si>
    <t xml:space="preserve">Nach Handlungsnotwendigkeit sortierte Fragenliste, um die </t>
  </si>
  <si>
    <t>fünf obersten Posten im Ergebnis anzeigen zu können.</t>
  </si>
  <si>
    <t>Nr.</t>
  </si>
  <si>
    <t>Diff</t>
  </si>
  <si>
    <t>Rubrik</t>
  </si>
  <si>
    <t>Ist-Bewertung nach Noten 1-6:
1: alle Aspekte bedacht, hervorragend umgesetzt
2: alle Aspekte bedacht, gut umgesetzt
3: alle Aspekte bedacht, Umsetzung noch nicht ausreichend
4: wesentliche Aspekte bedacht, mind. befriedigend umgesetzt
5: wesentliche Aspekte bedacht, aber nicht umgesetzt
6: wesentliche Aspekte nicht bedacht</t>
  </si>
  <si>
    <t>Grafische Aufbereitung der Ergebnisse</t>
  </si>
  <si>
    <t>Finanzlage, inkl. Kontoführung</t>
  </si>
  <si>
    <t>Beschaffung/Produktion</t>
  </si>
  <si>
    <t>Personal/Organisation</t>
  </si>
  <si>
    <t>Punkte - 
Relevanz</t>
  </si>
  <si>
    <t>Punkte - 
Ist-Bewertung</t>
  </si>
  <si>
    <t>Tortengrafik</t>
  </si>
  <si>
    <t># 0-2</t>
  </si>
  <si>
    <t># 3</t>
  </si>
  <si>
    <t># &gt;=4</t>
  </si>
  <si>
    <t>keine/geringe Handlungsnotwendigkeit</t>
  </si>
  <si>
    <t>Handlungsnotwendigkeit prüfen</t>
  </si>
  <si>
    <t>hohe Handlungsnotwendigkeit</t>
  </si>
  <si>
    <t>Operative Risiken</t>
  </si>
  <si>
    <t>Ihre Vorbereitung auf ein Unternehmensrating:</t>
  </si>
  <si>
    <t>d</t>
  </si>
  <si>
    <t>c</t>
  </si>
  <si>
    <t>b</t>
  </si>
  <si>
    <t>a</t>
  </si>
  <si>
    <t>Aufteilung der Fragen nach ihrer Handlungsnotwendigkeit</t>
  </si>
  <si>
    <t>Ist-Bewertung und Handlungsnotwendigkeit je Rubrik bei angegebener Relevanz</t>
  </si>
  <si>
    <t>Ist-Bewertung und Handlungsnotwendigkeit je Rubrik</t>
  </si>
  <si>
    <t>bei angegebener Relevanz</t>
  </si>
  <si>
    <t>Handlungsnotwendigkeit je Rubrik</t>
  </si>
  <si>
    <t>Der Fragenkatalog und Ihre Antworten</t>
  </si>
  <si>
    <t>Auswahl von fünf Fragen mit höchster Handlungsnotwendigkeit:</t>
  </si>
  <si>
    <t>Die Selbsteinschätzung lag bei:</t>
  </si>
  <si>
    <t>Zeigt die Kontoführung eine problematische Entwicklung?
(Nein: gute Note; Ja: schlechte Note)</t>
  </si>
  <si>
    <t>Ist das Unternehmen von einzelnen Lieferanten abhängig? 
(Nein: gute Note; Ja: schlechte Note)</t>
  </si>
  <si>
    <t>Ist das Unternehmen stark von einzelnen Fremdkapitalgebern abhängig?
(Nein: gute Note; Ja: schlechte Note)</t>
  </si>
  <si>
    <t>Wie groß ist das Risiko für das Unternehmen, wenn wichtige Abnehmer ausfallen?
(gering: gute Note; hoch: schlechte Note)</t>
  </si>
  <si>
    <t>Wie beurteilen Sie die Qualifikation und den Bestand des Personals im Unternehmen?
(gut: gute Note; schlecht: schlechte Note)</t>
  </si>
  <si>
    <t xml:space="preserve">Wie beurteilen Sie die geplanten Investitionen des Unternehmens?
(gut: gute Note; schlecht: schlechte Note)
</t>
  </si>
  <si>
    <t>Ist das Unternehmen stark von einzelnen Fremdkapitalgebern abhängig?
(Nein: gute Note; ja: schlechte Note)</t>
  </si>
  <si>
    <t>Wie groß ist das Risiko für das Unternehmen, wenn wichtige Abnehmer ausfallen?
(gering: gute Note; hoch: schlechtere Note)</t>
  </si>
  <si>
    <t>Wie beurteilen Sie die geplanten Investitionen des Unternehmens?
(gut: gute Note; schecht: schlechte Note)</t>
  </si>
  <si>
    <t>Ist das Unternehmen stark von einzelnen Fremdkapitalgebern abhängig?</t>
  </si>
  <si>
    <t>Wie beurteilen Sie die Qualifikation und den Bestand des Personals im Unternehmen?</t>
  </si>
  <si>
    <t>Wie beurteilen Sie die geplanten Investitionen des Unternehmens?</t>
  </si>
  <si>
    <t>Handlungsnotwendigkeit (Abweichung vom Optimum)</t>
  </si>
  <si>
    <t>Relevanz von a-d:
a: sehr wichtig/existenziell
b: wichtig
c: relevant, aber weniger wichtig
d: nicht relevant</t>
  </si>
  <si>
    <t>Ø Ist</t>
  </si>
  <si>
    <t>Ø Relevanz</t>
  </si>
  <si>
    <t>Ø Handlungsnotwendigkeit</t>
  </si>
  <si>
    <r>
      <t xml:space="preserve">Fit fürs Rating? - </t>
    </r>
    <r>
      <rPr>
        <b/>
        <sz val="12"/>
        <rFont val="Arial"/>
        <family val="2"/>
      </rPr>
      <t>Fragen zur Ersteinschätzung</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</si>
</sst>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numFmt numFmtId="173" formatCode="0.0%"/>
    <numFmt numFmtId="174" formatCode="#,##0.0"/>
    <numFmt numFmtId="175" formatCode="0.0"/>
    <numFmt numFmtId="176" formatCode="#,##0.00000"/>
    <numFmt numFmtId="177" formatCode="#,##0\ _€"/>
    <numFmt numFmtId="178" formatCode="#,##0.00\ _€"/>
    <numFmt numFmtId="179" formatCode="&quot;Ja&quot;;&quot;Ja&quot;;&quot;Nein&quot;"/>
    <numFmt numFmtId="180" formatCode="&quot;Wahr&quot;;&quot;Wahr&quot;;&quot;Falsch&quot;"/>
    <numFmt numFmtId="181" formatCode="&quot;Ein&quot;;&quot;Ein&quot;;&quot;Aus&quot;"/>
    <numFmt numFmtId="182" formatCode="[$€-2]\ #,##0.00_);[Red]\([$€-2]\ #,##0.00\)"/>
  </numFmts>
  <fonts count="71">
    <font>
      <sz val="10"/>
      <name val="Arial"/>
      <family val="0"/>
    </font>
    <font>
      <u val="single"/>
      <sz val="10"/>
      <color indexed="36"/>
      <name val="Arial"/>
      <family val="0"/>
    </font>
    <font>
      <u val="single"/>
      <sz val="10"/>
      <color indexed="12"/>
      <name val="Arial"/>
      <family val="0"/>
    </font>
    <font>
      <b/>
      <sz val="10"/>
      <name val="Arial"/>
      <family val="2"/>
    </font>
    <font>
      <b/>
      <sz val="16"/>
      <name val="Arial"/>
      <family val="2"/>
    </font>
    <font>
      <sz val="8"/>
      <name val="Arial"/>
      <family val="0"/>
    </font>
    <font>
      <b/>
      <sz val="12"/>
      <color indexed="62"/>
      <name val="Arial"/>
      <family val="2"/>
    </font>
    <font>
      <b/>
      <sz val="12"/>
      <name val="Arial"/>
      <family val="2"/>
    </font>
    <font>
      <i/>
      <sz val="8"/>
      <name val="Arial"/>
      <family val="2"/>
    </font>
    <font>
      <b/>
      <sz val="8"/>
      <color indexed="62"/>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0"/>
      <color indexed="55"/>
      <name val="Arial"/>
      <family val="0"/>
    </font>
    <font>
      <sz val="10"/>
      <color indexed="8"/>
      <name val="Arial"/>
      <family val="0"/>
    </font>
    <font>
      <sz val="8"/>
      <color indexed="23"/>
      <name val="Arial"/>
      <family val="0"/>
    </font>
    <font>
      <sz val="2.75"/>
      <color indexed="8"/>
      <name val="Arial"/>
      <family val="0"/>
    </font>
    <font>
      <sz val="8.75"/>
      <color indexed="8"/>
      <name val="Arial"/>
      <family val="0"/>
    </font>
    <font>
      <sz val="8"/>
      <color indexed="9"/>
      <name val="Arial"/>
      <family val="0"/>
    </font>
    <font>
      <b/>
      <sz val="10"/>
      <color indexed="8"/>
      <name val="Arial"/>
      <family val="0"/>
    </font>
    <font>
      <sz val="5.75"/>
      <color indexed="8"/>
      <name val="Arial"/>
      <family val="0"/>
    </font>
    <font>
      <sz val="5"/>
      <color indexed="8"/>
      <name val="Arial"/>
      <family val="0"/>
    </font>
    <font>
      <b/>
      <sz val="5"/>
      <color indexed="62"/>
      <name val="Arial"/>
      <family val="0"/>
    </font>
    <font>
      <sz val="7.35"/>
      <color indexed="8"/>
      <name val="Arial"/>
      <family val="0"/>
    </font>
    <font>
      <b/>
      <sz val="9.75"/>
      <color indexed="8"/>
      <name val="Arial"/>
      <family val="0"/>
    </font>
    <font>
      <sz val="16"/>
      <color indexed="8"/>
      <name val="Arial"/>
      <family val="0"/>
    </font>
    <font>
      <sz val="11.75"/>
      <color indexed="8"/>
      <name val="Arial"/>
      <family val="0"/>
    </font>
    <font>
      <sz val="15"/>
      <color indexed="8"/>
      <name val="Arial"/>
      <family val="0"/>
    </font>
    <font>
      <b/>
      <sz val="15"/>
      <color indexed="62"/>
      <name val="Arial"/>
      <family val="0"/>
    </font>
    <font>
      <sz val="9.2"/>
      <color indexed="8"/>
      <name val="Arial"/>
      <family val="0"/>
    </font>
    <font>
      <b/>
      <sz val="8"/>
      <color indexed="9"/>
      <name val="Arial"/>
      <family val="0"/>
    </font>
    <font>
      <b/>
      <sz val="8"/>
      <color indexed="8"/>
      <name val="Arial"/>
      <family val="0"/>
    </font>
    <font>
      <sz val="15.25"/>
      <color indexed="8"/>
      <name val="Arial"/>
      <family val="0"/>
    </font>
    <font>
      <sz val="12"/>
      <color indexed="8"/>
      <name val="Arial"/>
      <family val="0"/>
    </font>
    <font>
      <b/>
      <sz val="15.25"/>
      <color indexed="8"/>
      <name val="Arial"/>
      <family val="0"/>
    </font>
    <font>
      <u val="single"/>
      <sz val="12"/>
      <color indexed="8"/>
      <name val="Arial"/>
      <family val="0"/>
    </font>
    <font>
      <sz val="10"/>
      <color indexed="10"/>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color indexed="63"/>
      </right>
      <top style="thin"/>
      <bottom style="medium"/>
    </border>
    <border>
      <left style="thin"/>
      <right style="thin"/>
      <top>
        <color indexed="63"/>
      </top>
      <bottom style="thin"/>
    </border>
    <border>
      <left style="thin"/>
      <right style="thin"/>
      <top style="thin"/>
      <bottom style="medium"/>
    </border>
    <border>
      <left>
        <color indexed="63"/>
      </left>
      <right>
        <color indexed="63"/>
      </right>
      <top>
        <color indexed="63"/>
      </top>
      <bottom style="double"/>
    </border>
    <border>
      <left>
        <color indexed="63"/>
      </left>
      <right style="thin"/>
      <top style="thin"/>
      <bottom style="medium"/>
    </border>
    <border>
      <left style="thin"/>
      <right style="thin"/>
      <top style="medium"/>
      <bottom>
        <color indexed="63"/>
      </bottom>
    </border>
    <border>
      <left>
        <color indexed="63"/>
      </left>
      <right style="thick"/>
      <top>
        <color indexed="63"/>
      </top>
      <bottom>
        <color indexed="63"/>
      </bottom>
    </border>
    <border>
      <left>
        <color indexed="63"/>
      </left>
      <right style="thick"/>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2" fillId="0" borderId="0" applyNumberForma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126">
    <xf numFmtId="0" fontId="0" fillId="0" borderId="0" xfId="0" applyAlignment="1">
      <alignment/>
    </xf>
    <xf numFmtId="0" fontId="0" fillId="0" borderId="0" xfId="0" applyAlignment="1" applyProtection="1">
      <alignment/>
      <protection hidden="1"/>
    </xf>
    <xf numFmtId="0" fontId="0" fillId="0" borderId="0" xfId="0" applyAlignment="1">
      <alignment wrapText="1"/>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Alignment="1">
      <alignment wrapText="1"/>
    </xf>
    <xf numFmtId="0" fontId="0" fillId="0" borderId="0" xfId="0" applyFont="1" applyFill="1" applyBorder="1" applyAlignment="1">
      <alignment wrapText="1"/>
    </xf>
    <xf numFmtId="0" fontId="0" fillId="0" borderId="0" xfId="0" applyAlignment="1">
      <alignment/>
    </xf>
    <xf numFmtId="0" fontId="0" fillId="0" borderId="0" xfId="0"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pplyProtection="1">
      <alignment wrapText="1"/>
      <protection/>
    </xf>
    <xf numFmtId="0" fontId="0" fillId="0" borderId="0" xfId="0" applyFont="1" applyFill="1" applyBorder="1" applyAlignment="1">
      <alignment wrapText="1"/>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wrapText="1"/>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5" fillId="0" borderId="0" xfId="0" applyFont="1" applyFill="1" applyBorder="1" applyAlignment="1">
      <alignment/>
    </xf>
    <xf numFmtId="0" fontId="3" fillId="0" borderId="0" xfId="0" applyFont="1" applyAlignment="1">
      <alignment wrapText="1"/>
    </xf>
    <xf numFmtId="0" fontId="0" fillId="0" borderId="0" xfId="0" applyFont="1" applyFill="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0" fillId="0" borderId="0" xfId="0" applyAlignment="1" applyProtection="1">
      <alignment wrapText="1"/>
      <protection locked="0"/>
    </xf>
    <xf numFmtId="0" fontId="0" fillId="0" borderId="0" xfId="0" applyFont="1" applyFill="1" applyAlignment="1">
      <alignment/>
    </xf>
    <xf numFmtId="0" fontId="0" fillId="0" borderId="0" xfId="0" applyFont="1" applyFill="1" applyAlignment="1">
      <alignment wrapText="1"/>
    </xf>
    <xf numFmtId="2" fontId="5" fillId="0" borderId="0" xfId="0" applyNumberFormat="1" applyFont="1" applyAlignment="1">
      <alignment/>
    </xf>
    <xf numFmtId="0" fontId="3" fillId="0" borderId="0" xfId="0" applyFont="1" applyFill="1" applyBorder="1" applyAlignment="1">
      <alignment/>
    </xf>
    <xf numFmtId="0" fontId="3" fillId="0" borderId="0" xfId="0" applyFont="1" applyAlignment="1">
      <alignment/>
    </xf>
    <xf numFmtId="0" fontId="0" fillId="0" borderId="12" xfId="0" applyFill="1" applyBorder="1" applyAlignment="1">
      <alignment/>
    </xf>
    <xf numFmtId="0" fontId="0" fillId="0" borderId="0" xfId="0" applyAlignment="1">
      <alignment horizontal="center"/>
    </xf>
    <xf numFmtId="0" fontId="5" fillId="0" borderId="0" xfId="0" applyFont="1" applyBorder="1" applyAlignment="1">
      <alignment horizontal="center" wrapText="1"/>
    </xf>
    <xf numFmtId="0" fontId="3" fillId="0" borderId="0" xfId="0" applyFont="1" applyAlignment="1">
      <alignment/>
    </xf>
    <xf numFmtId="0" fontId="6" fillId="0" borderId="0" xfId="0" applyFont="1" applyAlignment="1">
      <alignment/>
    </xf>
    <xf numFmtId="0" fontId="5" fillId="0" borderId="0" xfId="0" applyFont="1" applyAlignment="1">
      <alignment/>
    </xf>
    <xf numFmtId="0" fontId="5" fillId="0" borderId="0" xfId="0" applyFont="1" applyFill="1" applyAlignment="1" applyProtection="1">
      <alignment horizontal="left" vertical="center" wrapText="1"/>
      <protection/>
    </xf>
    <xf numFmtId="0" fontId="0" fillId="0" borderId="0" xfId="0" applyFont="1" applyAlignment="1">
      <alignment/>
    </xf>
    <xf numFmtId="0" fontId="0" fillId="0" borderId="0" xfId="0"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wrapText="1"/>
      <protection locked="0"/>
    </xf>
    <xf numFmtId="0" fontId="0" fillId="0" borderId="0" xfId="0" applyFill="1" applyAlignment="1" applyProtection="1">
      <alignment wrapText="1"/>
      <protection locked="0"/>
    </xf>
    <xf numFmtId="0" fontId="0" fillId="0" borderId="0" xfId="0" applyFill="1" applyAlignment="1" applyProtection="1">
      <alignment/>
      <protection hidden="1"/>
    </xf>
    <xf numFmtId="0" fontId="4" fillId="0" borderId="0" xfId="0" applyFont="1" applyAlignment="1" applyProtection="1">
      <alignment/>
      <protection hidden="1"/>
    </xf>
    <xf numFmtId="0" fontId="0" fillId="0" borderId="0" xfId="0" applyFill="1" applyAlignment="1" applyProtection="1">
      <alignment wrapText="1"/>
      <protection hidden="1"/>
    </xf>
    <xf numFmtId="0" fontId="3" fillId="0" borderId="0" xfId="0" applyFont="1" applyFill="1" applyAlignment="1" applyProtection="1">
      <alignment horizontal="left" indent="2"/>
      <protection hidden="1"/>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vertical="top" wrapText="1"/>
    </xf>
    <xf numFmtId="0" fontId="5" fillId="0" borderId="13" xfId="0" applyFont="1" applyBorder="1" applyAlignment="1">
      <alignment vertical="top" wrapText="1"/>
    </xf>
    <xf numFmtId="0" fontId="5" fillId="0" borderId="12" xfId="0" applyFont="1" applyBorder="1" applyAlignment="1">
      <alignment horizontal="center" vertical="top" wrapText="1"/>
    </xf>
    <xf numFmtId="0" fontId="5" fillId="0" borderId="14" xfId="0" applyFont="1" applyBorder="1" applyAlignment="1">
      <alignment vertical="top" wrapText="1"/>
    </xf>
    <xf numFmtId="0" fontId="9" fillId="0" borderId="15" xfId="0" applyFont="1" applyBorder="1" applyAlignment="1">
      <alignment wrapText="1"/>
    </xf>
    <xf numFmtId="0" fontId="9" fillId="0" borderId="16" xfId="0" applyFont="1" applyBorder="1" applyAlignment="1">
      <alignment wrapText="1"/>
    </xf>
    <xf numFmtId="0" fontId="9" fillId="0" borderId="17" xfId="0" applyFont="1" applyBorder="1" applyAlignment="1">
      <alignment wrapText="1"/>
    </xf>
    <xf numFmtId="0" fontId="7" fillId="0" borderId="0" xfId="0" applyFont="1" applyAlignment="1">
      <alignment/>
    </xf>
    <xf numFmtId="0" fontId="3" fillId="0" borderId="0" xfId="0" applyFont="1" applyBorder="1" applyAlignment="1">
      <alignment horizontal="center" vertical="center"/>
    </xf>
    <xf numFmtId="0" fontId="0" fillId="0" borderId="13" xfId="0" applyBorder="1" applyAlignment="1">
      <alignment/>
    </xf>
    <xf numFmtId="0" fontId="0" fillId="0" borderId="0" xfId="0" applyFill="1" applyBorder="1" applyAlignment="1" applyProtection="1">
      <alignment/>
      <protection locked="0"/>
    </xf>
    <xf numFmtId="0" fontId="0" fillId="0" borderId="0" xfId="0" applyFill="1" applyBorder="1" applyAlignment="1">
      <alignment/>
    </xf>
    <xf numFmtId="0" fontId="5" fillId="0" borderId="0" xfId="0" applyFont="1" applyFill="1" applyAlignment="1">
      <alignment vertical="top" wrapText="1"/>
    </xf>
    <xf numFmtId="0" fontId="5" fillId="0" borderId="18"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0" fontId="5" fillId="0" borderId="0" xfId="0" applyFont="1" applyFill="1" applyAlignment="1">
      <alignment horizontal="center" vertical="top" wrapText="1"/>
    </xf>
    <xf numFmtId="0" fontId="5" fillId="0" borderId="13" xfId="0" applyFont="1" applyFill="1" applyBorder="1" applyAlignment="1">
      <alignment vertical="top" wrapText="1"/>
    </xf>
    <xf numFmtId="0" fontId="5" fillId="0" borderId="19" xfId="0" applyFont="1" applyFill="1" applyBorder="1" applyAlignment="1">
      <alignment vertical="top" wrapText="1"/>
    </xf>
    <xf numFmtId="0" fontId="5" fillId="0" borderId="15" xfId="0" applyFont="1" applyFill="1" applyBorder="1" applyAlignment="1">
      <alignment horizontal="center" vertical="top" wrapText="1"/>
    </xf>
    <xf numFmtId="0" fontId="5" fillId="0" borderId="16" xfId="0" applyFont="1" applyFill="1" applyBorder="1" applyAlignment="1">
      <alignment vertical="top" wrapText="1"/>
    </xf>
    <xf numFmtId="0" fontId="5" fillId="0" borderId="2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11" xfId="0" applyFont="1" applyBorder="1" applyAlignment="1">
      <alignment vertical="top" wrapText="1"/>
    </xf>
    <xf numFmtId="0" fontId="5" fillId="0" borderId="21" xfId="0" applyFont="1" applyBorder="1" applyAlignment="1">
      <alignment vertical="top" wrapText="1"/>
    </xf>
    <xf numFmtId="0" fontId="0" fillId="0" borderId="15" xfId="0" applyBorder="1" applyAlignment="1">
      <alignment/>
    </xf>
    <xf numFmtId="0" fontId="0" fillId="0" borderId="16" xfId="0" applyBorder="1" applyAlignment="1">
      <alignment/>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0" fillId="0" borderId="15" xfId="0" applyFill="1" applyBorder="1" applyAlignment="1">
      <alignment/>
    </xf>
    <xf numFmtId="0" fontId="0" fillId="0" borderId="15" xfId="0" applyFill="1" applyBorder="1" applyAlignment="1">
      <alignment/>
    </xf>
    <xf numFmtId="0" fontId="0" fillId="0" borderId="15" xfId="0" applyBorder="1" applyAlignment="1">
      <alignment/>
    </xf>
    <xf numFmtId="0" fontId="5" fillId="0" borderId="13" xfId="0" applyFont="1" applyBorder="1" applyAlignment="1">
      <alignment vertical="top"/>
    </xf>
    <xf numFmtId="0" fontId="8" fillId="0" borderId="0" xfId="0" applyFont="1" applyAlignment="1">
      <alignment vertical="top"/>
    </xf>
    <xf numFmtId="4" fontId="0" fillId="0" borderId="0" xfId="0" applyNumberFormat="1" applyAlignment="1">
      <alignment/>
    </xf>
    <xf numFmtId="0" fontId="0" fillId="0" borderId="0" xfId="0" applyFont="1" applyAlignment="1">
      <alignment/>
    </xf>
    <xf numFmtId="0" fontId="0" fillId="0" borderId="24" xfId="0" applyBorder="1" applyAlignment="1" applyProtection="1">
      <alignment/>
      <protection locked="0"/>
    </xf>
    <xf numFmtId="0" fontId="0" fillId="0" borderId="0" xfId="0" applyBorder="1" applyAlignment="1" applyProtection="1">
      <alignment/>
      <protection locked="0"/>
    </xf>
    <xf numFmtId="0" fontId="0" fillId="0" borderId="25" xfId="0" applyBorder="1" applyAlignment="1">
      <alignment/>
    </xf>
    <xf numFmtId="0" fontId="0" fillId="0" borderId="0" xfId="0" applyAlignment="1">
      <alignment horizontal="right"/>
    </xf>
    <xf numFmtId="0" fontId="0" fillId="0" borderId="16" xfId="0" applyBorder="1" applyAlignment="1">
      <alignment/>
    </xf>
    <xf numFmtId="0" fontId="3" fillId="0" borderId="0" xfId="0" applyFont="1" applyAlignment="1" applyProtection="1">
      <alignment horizontal="right" shrinkToFit="1"/>
      <protection hidden="1"/>
    </xf>
    <xf numFmtId="0" fontId="0" fillId="0" borderId="0" xfId="0" applyAlignment="1">
      <alignment horizontal="left"/>
    </xf>
    <xf numFmtId="0" fontId="3"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top"/>
      <protection hidden="1"/>
    </xf>
    <xf numFmtId="0" fontId="0" fillId="0" borderId="0" xfId="0" applyFill="1" applyAlignment="1" applyProtection="1">
      <alignment/>
      <protection locked="0"/>
    </xf>
    <xf numFmtId="0" fontId="0" fillId="0" borderId="24" xfId="0" applyBorder="1" applyAlignment="1" applyProtection="1">
      <alignment wrapText="1"/>
      <protection locked="0"/>
    </xf>
    <xf numFmtId="0" fontId="0" fillId="0" borderId="24" xfId="0" applyFill="1" applyBorder="1" applyAlignment="1" applyProtection="1">
      <alignment/>
      <protection locked="0"/>
    </xf>
    <xf numFmtId="0" fontId="3" fillId="0" borderId="0" xfId="0" applyFont="1" applyAlignment="1">
      <alignment horizontal="left" indent="4"/>
    </xf>
    <xf numFmtId="0" fontId="9" fillId="0" borderId="16" xfId="0" applyFont="1" applyBorder="1" applyAlignment="1">
      <alignment horizontal="left" wrapText="1"/>
    </xf>
    <xf numFmtId="0" fontId="9" fillId="0" borderId="15" xfId="0" applyFont="1" applyBorder="1" applyAlignment="1">
      <alignment horizontal="left" wrapText="1"/>
    </xf>
    <xf numFmtId="0" fontId="7" fillId="0" borderId="0" xfId="0" applyFont="1" applyBorder="1" applyAlignment="1">
      <alignment/>
    </xf>
    <xf numFmtId="1" fontId="0" fillId="0" borderId="0" xfId="0" applyNumberFormat="1" applyAlignment="1">
      <alignment/>
    </xf>
    <xf numFmtId="1" fontId="3" fillId="0" borderId="0" xfId="0" applyNumberFormat="1" applyFont="1" applyAlignment="1">
      <alignment horizontal="left"/>
    </xf>
    <xf numFmtId="0" fontId="3" fillId="0" borderId="0" xfId="0" applyFont="1" applyAlignment="1">
      <alignment horizontal="right"/>
    </xf>
    <xf numFmtId="0" fontId="5" fillId="0" borderId="26" xfId="0" applyFont="1" applyBorder="1" applyAlignment="1">
      <alignment vertical="top" wrapText="1"/>
    </xf>
    <xf numFmtId="0" fontId="0" fillId="0" borderId="27" xfId="0" applyBorder="1" applyAlignment="1">
      <alignment/>
    </xf>
    <xf numFmtId="0" fontId="5" fillId="0" borderId="27" xfId="0" applyFont="1" applyFill="1"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27" xfId="0" applyFill="1" applyBorder="1" applyAlignment="1" applyProtection="1">
      <alignment/>
      <protection locked="0"/>
    </xf>
    <xf numFmtId="0" fontId="0" fillId="0" borderId="27" xfId="0" applyFill="1" applyBorder="1" applyAlignment="1">
      <alignment/>
    </xf>
    <xf numFmtId="0" fontId="0" fillId="33" borderId="0" xfId="0" applyFill="1" applyAlignment="1">
      <alignment/>
    </xf>
    <xf numFmtId="0" fontId="0" fillId="34" borderId="0" xfId="0" applyFill="1" applyAlignment="1">
      <alignment/>
    </xf>
    <xf numFmtId="0" fontId="0" fillId="34" borderId="15" xfId="0" applyFill="1" applyBorder="1" applyAlignment="1">
      <alignment/>
    </xf>
    <xf numFmtId="0" fontId="5" fillId="0" borderId="18" xfId="0" applyFont="1" applyBorder="1" applyAlignment="1">
      <alignment horizontal="center" vertical="top" wrapText="1"/>
    </xf>
    <xf numFmtId="0" fontId="5" fillId="0" borderId="12" xfId="0" applyFont="1" applyBorder="1" applyAlignment="1">
      <alignment vertical="top" wrapText="1"/>
    </xf>
    <xf numFmtId="14" fontId="0" fillId="0" borderId="29" xfId="0" applyNumberFormat="1" applyBorder="1" applyAlignment="1" applyProtection="1">
      <alignment horizontal="left" shrinkToFit="1"/>
      <protection locked="0"/>
    </xf>
    <xf numFmtId="0" fontId="0" fillId="0" borderId="29" xfId="0" applyBorder="1" applyAlignment="1" applyProtection="1">
      <alignment horizontal="left" shrinkToFit="1"/>
      <protection locked="0"/>
    </xf>
    <xf numFmtId="0" fontId="8" fillId="0" borderId="0" xfId="0" applyFont="1" applyAlignment="1">
      <alignment vertical="top" wrapText="1"/>
    </xf>
    <xf numFmtId="0" fontId="0" fillId="0" borderId="0" xfId="0" applyAlignment="1">
      <alignment wrapText="1"/>
    </xf>
    <xf numFmtId="0" fontId="5" fillId="0" borderId="29" xfId="0" applyFont="1" applyBorder="1" applyAlignment="1">
      <alignment vertical="top" wrapText="1"/>
    </xf>
    <xf numFmtId="0" fontId="0" fillId="0" borderId="29" xfId="0" applyBorder="1" applyAlignment="1">
      <alignment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5"/>
          <c:w val="0.94075"/>
          <c:h val="0.98775"/>
        </c:manualLayout>
      </c:layout>
      <c:barChart>
        <c:barDir val="bar"/>
        <c:grouping val="clustered"/>
        <c:varyColors val="0"/>
        <c:ser>
          <c:idx val="17"/>
          <c:order val="0"/>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InternEinträge!$I$20</c:f>
              <c:numCache>
                <c:ptCount val="1"/>
                <c:pt idx="0">
                  <c:v>0</c:v>
                </c:pt>
              </c:numCache>
            </c:numRef>
          </c:val>
        </c:ser>
        <c:ser>
          <c:idx val="16"/>
          <c:order val="1"/>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InternEinträge!$I$19</c:f>
              <c:numCache>
                <c:ptCount val="1"/>
                <c:pt idx="0">
                  <c:v>0</c:v>
                </c:pt>
              </c:numCache>
            </c:numRef>
          </c:val>
        </c:ser>
        <c:ser>
          <c:idx val="15"/>
          <c:order val="2"/>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InternEinträge!$I$18</c:f>
              <c:numCache>
                <c:ptCount val="1"/>
                <c:pt idx="0">
                  <c:v>0</c:v>
                </c:pt>
              </c:numCache>
            </c:numRef>
          </c:val>
        </c:ser>
        <c:ser>
          <c:idx val="14"/>
          <c:order val="3"/>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InternEinträge!$I$17</c:f>
              <c:numCache>
                <c:ptCount val="1"/>
                <c:pt idx="0">
                  <c:v>0</c:v>
                </c:pt>
              </c:numCache>
            </c:numRef>
          </c:val>
        </c:ser>
        <c:ser>
          <c:idx val="13"/>
          <c:order val="4"/>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InternEinträge!$I$16</c:f>
              <c:numCache>
                <c:ptCount val="1"/>
                <c:pt idx="0">
                  <c:v>0</c:v>
                </c:pt>
              </c:numCache>
            </c:numRef>
          </c:val>
        </c:ser>
        <c:ser>
          <c:idx val="12"/>
          <c:order val="5"/>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InternEinträge!$I$15</c:f>
              <c:numCache>
                <c:ptCount val="1"/>
                <c:pt idx="0">
                  <c:v>0</c:v>
                </c:pt>
              </c:numCache>
            </c:numRef>
          </c:val>
        </c:ser>
        <c:ser>
          <c:idx val="11"/>
          <c:order val="6"/>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InternEinträge!$I$14</c:f>
              <c:numCache>
                <c:ptCount val="1"/>
                <c:pt idx="0">
                  <c:v>0</c:v>
                </c:pt>
              </c:numCache>
            </c:numRef>
          </c:val>
        </c:ser>
        <c:ser>
          <c:idx val="10"/>
          <c:order val="7"/>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InternEinträge!$I$13</c:f>
              <c:numCache>
                <c:ptCount val="1"/>
                <c:pt idx="0">
                  <c:v>0</c:v>
                </c:pt>
              </c:numCache>
            </c:numRef>
          </c:val>
        </c:ser>
        <c:ser>
          <c:idx val="9"/>
          <c:order val="8"/>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InternEinträge!$I$12</c:f>
              <c:numCache>
                <c:ptCount val="1"/>
                <c:pt idx="0">
                  <c:v>0</c:v>
                </c:pt>
              </c:numCache>
            </c:numRef>
          </c:val>
        </c:ser>
        <c:ser>
          <c:idx val="8"/>
          <c:order val="9"/>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InternEinträge!$I$11</c:f>
              <c:numCache>
                <c:ptCount val="1"/>
                <c:pt idx="0">
                  <c:v>0</c:v>
                </c:pt>
              </c:numCache>
            </c:numRef>
          </c:val>
        </c:ser>
        <c:ser>
          <c:idx val="7"/>
          <c:order val="10"/>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InternEinträge!$I$10</c:f>
              <c:numCache>
                <c:ptCount val="1"/>
                <c:pt idx="0">
                  <c:v>0</c:v>
                </c:pt>
              </c:numCache>
            </c:numRef>
          </c:val>
        </c:ser>
        <c:ser>
          <c:idx val="6"/>
          <c:order val="11"/>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InternEinträge!$I$9</c:f>
              <c:numCache>
                <c:ptCount val="1"/>
                <c:pt idx="0">
                  <c:v>0</c:v>
                </c:pt>
              </c:numCache>
            </c:numRef>
          </c:val>
        </c:ser>
        <c:ser>
          <c:idx val="5"/>
          <c:order val="12"/>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InternEinträge!$I$8</c:f>
              <c:numCache>
                <c:ptCount val="1"/>
                <c:pt idx="0">
                  <c:v>0</c:v>
                </c:pt>
              </c:numCache>
            </c:numRef>
          </c:val>
        </c:ser>
        <c:ser>
          <c:idx val="4"/>
          <c:order val="13"/>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InternEinträge!$I$7</c:f>
              <c:numCache>
                <c:ptCount val="1"/>
                <c:pt idx="0">
                  <c:v>0</c:v>
                </c:pt>
              </c:numCache>
            </c:numRef>
          </c:val>
        </c:ser>
        <c:ser>
          <c:idx val="3"/>
          <c:order val="14"/>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InternEinträge!$I$6</c:f>
              <c:numCache>
                <c:ptCount val="1"/>
                <c:pt idx="0">
                  <c:v>0</c:v>
                </c:pt>
              </c:numCache>
            </c:numRef>
          </c:val>
        </c:ser>
        <c:ser>
          <c:idx val="2"/>
          <c:order val="15"/>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InternEinträge!$I$5</c:f>
              <c:numCache>
                <c:ptCount val="1"/>
                <c:pt idx="0">
                  <c:v>0</c:v>
                </c:pt>
              </c:numCache>
            </c:numRef>
          </c:val>
        </c:ser>
        <c:ser>
          <c:idx val="1"/>
          <c:order val="16"/>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InternEinträge!$I$4</c:f>
              <c:numCache>
                <c:ptCount val="1"/>
                <c:pt idx="0">
                  <c:v>9</c:v>
                </c:pt>
              </c:numCache>
            </c:numRef>
          </c:val>
        </c:ser>
        <c:ser>
          <c:idx val="0"/>
          <c:order val="17"/>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InternEinträge!$I$3</c:f>
              <c:numCache>
                <c:ptCount val="1"/>
                <c:pt idx="0">
                  <c:v>3</c:v>
                </c:pt>
              </c:numCache>
            </c:numRef>
          </c:val>
        </c:ser>
        <c:overlap val="-90"/>
        <c:axId val="37689791"/>
        <c:axId val="3663800"/>
      </c:barChart>
      <c:catAx>
        <c:axId val="37689791"/>
        <c:scaling>
          <c:orientation val="minMax"/>
        </c:scaling>
        <c:axPos val="l"/>
        <c:delete val="1"/>
        <c:majorTickMark val="out"/>
        <c:minorTickMark val="none"/>
        <c:tickLblPos val="none"/>
        <c:crossAx val="3663800"/>
        <c:crosses val="autoZero"/>
        <c:auto val="1"/>
        <c:lblOffset val="100"/>
        <c:tickLblSkip val="1"/>
        <c:noMultiLvlLbl val="0"/>
      </c:catAx>
      <c:valAx>
        <c:axId val="3663800"/>
        <c:scaling>
          <c:orientation val="minMax"/>
          <c:max val="15"/>
          <c:min val="0"/>
        </c:scaling>
        <c:axPos val="b"/>
        <c:majorGridlines>
          <c:spPr>
            <a:ln w="3175">
              <a:solidFill>
                <a:srgbClr val="000000"/>
              </a:solidFill>
            </a:ln>
          </c:spPr>
        </c:majorGridlines>
        <c:delete val="1"/>
        <c:majorTickMark val="out"/>
        <c:minorTickMark val="none"/>
        <c:tickLblPos val="none"/>
        <c:crossAx val="37689791"/>
        <c:crossesAt val="1"/>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525"/>
          <c:w val="0.95325"/>
          <c:h val="0.846"/>
        </c:manualLayout>
      </c:layout>
      <c:barChart>
        <c:barDir val="bar"/>
        <c:grouping val="clustered"/>
        <c:varyColors val="0"/>
        <c:ser>
          <c:idx val="0"/>
          <c:order val="0"/>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solidFill>
                        <a:srgbClr val="FFFFFF"/>
                      </a:solidFill>
                      <a:latin typeface="Arial"/>
                      <a:ea typeface="Arial"/>
                      <a:cs typeface="Arial"/>
                    </a:defRPr>
                  </a:pPr>
                </a:p>
              </c:txPr>
              <c:numFmt formatCode="#,##0" sourceLinked="0"/>
              <c:spPr>
                <a:solidFill>
                  <a:srgbClr val="000080"/>
                </a:solidFill>
                <a:ln w="3175">
                  <a:noFill/>
                </a:ln>
              </c:spPr>
              <c:dLblPos val="inBase"/>
              <c:showLegendKey val="0"/>
              <c:showVal val="1"/>
              <c:showBubbleSize val="0"/>
              <c:showCatName val="0"/>
              <c:showSerName val="0"/>
              <c:showPercent val="0"/>
            </c:dLbl>
            <c:numFmt formatCode="#,##0" sourceLinked="0"/>
            <c:txPr>
              <a:bodyPr vert="horz" rot="0" anchor="ctr"/>
              <a:lstStyle/>
              <a:p>
                <a:pPr algn="ctr">
                  <a:defRPr lang="en-US" cap="none" sz="800" b="0" i="0" u="none" baseline="0">
                    <a:solidFill>
                      <a:srgbClr val="FFFFFF"/>
                    </a:solidFill>
                    <a:latin typeface="Arial"/>
                    <a:ea typeface="Arial"/>
                    <a:cs typeface="Arial"/>
                  </a:defRPr>
                </a:pPr>
              </a:p>
            </c:txPr>
            <c:dLblPos val="inBase"/>
            <c:showLegendKey val="0"/>
            <c:showVal val="1"/>
            <c:showBubbleSize val="0"/>
            <c:showCatName val="0"/>
            <c:showSerName val="0"/>
            <c:showPercent val="0"/>
          </c:dLbls>
          <c:val>
            <c:numRef>
              <c:f>InternEinträge!$G$23</c:f>
              <c:numCache>
                <c:ptCount val="1"/>
                <c:pt idx="0">
                  <c:v>96.29629629629629</c:v>
                </c:pt>
              </c:numCache>
            </c:numRef>
          </c:val>
        </c:ser>
        <c:overlap val="-60"/>
        <c:gapWidth val="20"/>
        <c:axId val="32974201"/>
        <c:axId val="28332354"/>
      </c:barChart>
      <c:catAx>
        <c:axId val="32974201"/>
        <c:scaling>
          <c:orientation val="minMax"/>
        </c:scaling>
        <c:axPos val="l"/>
        <c:delete val="1"/>
        <c:majorTickMark val="out"/>
        <c:minorTickMark val="none"/>
        <c:tickLblPos val="none"/>
        <c:crossAx val="28332354"/>
        <c:crosses val="autoZero"/>
        <c:auto val="1"/>
        <c:lblOffset val="100"/>
        <c:tickLblSkip val="1"/>
        <c:noMultiLvlLbl val="0"/>
      </c:catAx>
      <c:valAx>
        <c:axId val="28332354"/>
        <c:scaling>
          <c:orientation val="minMax"/>
          <c:max val="100"/>
          <c:min val="0"/>
        </c:scaling>
        <c:axPos val="b"/>
        <c:delete val="0"/>
        <c:numFmt formatCode="0" sourceLinked="0"/>
        <c:majorTickMark val="none"/>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2974201"/>
        <c:crossesAt val="1"/>
        <c:crossBetween val="between"/>
        <c:dispUnits/>
        <c:majorUnit val="10"/>
      </c:valAx>
      <c:spPr>
        <a:noFill/>
        <a:ln>
          <a:noFill/>
        </a:ln>
      </c:spPr>
    </c:plotArea>
    <c:plotVisOnly val="1"/>
    <c:dispBlanksAs val="gap"/>
    <c:showDLblsOverMax val="0"/>
  </c:chart>
  <c:spPr>
    <a:noFill/>
    <a:ln>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1255"/>
          <c:w val="0.4405"/>
          <c:h val="0.73425"/>
        </c:manualLayout>
      </c:layout>
      <c:radarChart>
        <c:radarStyle val="marker"/>
        <c:varyColors val="0"/>
        <c:ser>
          <c:idx val="0"/>
          <c:order val="0"/>
          <c:tx>
            <c:strRef>
              <c:f>InternEinträge!$N$2</c:f>
              <c:strCache>
                <c:ptCount val="1"/>
                <c:pt idx="0">
                  <c:v>Ø Handlungsnotwendigkeit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Lbls>
            <c:numFmt formatCode="#,##0" sourceLinked="0"/>
            <c:txPr>
              <a:bodyPr vert="horz" rot="0" anchor="ctr"/>
              <a:lstStyle/>
              <a:p>
                <a:pPr algn="ctr">
                  <a:defRPr lang="en-US" cap="none" sz="500" b="1" i="0" u="none" baseline="0">
                    <a:solidFill>
                      <a:srgbClr val="333399"/>
                    </a:solidFill>
                    <a:latin typeface="Arial"/>
                    <a:ea typeface="Arial"/>
                    <a:cs typeface="Arial"/>
                  </a:defRPr>
                </a:pPr>
              </a:p>
            </c:txPr>
            <c:showLegendKey val="0"/>
            <c:showVal val="1"/>
            <c:showBubbleSize val="0"/>
            <c:showCatName val="0"/>
            <c:showSerName val="0"/>
            <c:showPercent val="0"/>
          </c:dLbls>
          <c:cat>
            <c:strRef>
              <c:f>InternEinträge!$M$3:$M$12</c:f>
              <c:strCache>
                <c:ptCount val="10"/>
                <c:pt idx="0">
                  <c:v>Erfolgslage</c:v>
                </c:pt>
                <c:pt idx="1">
                  <c:v>Finanzlage, inkl. Kontoführung</c:v>
                </c:pt>
                <c:pt idx="2">
                  <c:v>Vermögenslage</c:v>
                </c:pt>
                <c:pt idx="3">
                  <c:v>Absatz</c:v>
                </c:pt>
                <c:pt idx="4">
                  <c:v>Beschaffung/Produktion</c:v>
                </c:pt>
                <c:pt idx="5">
                  <c:v>Rechnungswesen/Controlling</c:v>
                </c:pt>
                <c:pt idx="6">
                  <c:v>Personal/Organisation</c:v>
                </c:pt>
                <c:pt idx="7">
                  <c:v>Management</c:v>
                </c:pt>
                <c:pt idx="8">
                  <c:v>Investition</c:v>
                </c:pt>
                <c:pt idx="9">
                  <c:v>Markt und Konkurrenz</c:v>
                </c:pt>
              </c:strCache>
            </c:strRef>
          </c:cat>
          <c:val>
            <c:numRef>
              <c:f>InternEinträge!$N$3:$N$12</c:f>
              <c:numCache>
                <c:ptCount val="10"/>
                <c:pt idx="0">
                  <c:v>3</c:v>
                </c:pt>
                <c:pt idx="1">
                  <c:v>3</c:v>
                </c:pt>
                <c:pt idx="2">
                  <c:v>0</c:v>
                </c:pt>
                <c:pt idx="3">
                  <c:v>0</c:v>
                </c:pt>
                <c:pt idx="4">
                  <c:v>0</c:v>
                </c:pt>
                <c:pt idx="5">
                  <c:v>0</c:v>
                </c:pt>
                <c:pt idx="6">
                  <c:v>0</c:v>
                </c:pt>
                <c:pt idx="7">
                  <c:v>0</c:v>
                </c:pt>
                <c:pt idx="8">
                  <c:v>0</c:v>
                </c:pt>
                <c:pt idx="9">
                  <c:v>0</c:v>
                </c:pt>
              </c:numCache>
            </c:numRef>
          </c:val>
        </c:ser>
        <c:axId val="53664595"/>
        <c:axId val="13219308"/>
      </c:radarChart>
      <c:catAx>
        <c:axId val="5366459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575" b="0" i="0" u="none" baseline="0">
                <a:solidFill>
                  <a:srgbClr val="000000"/>
                </a:solidFill>
                <a:latin typeface="Arial"/>
                <a:ea typeface="Arial"/>
                <a:cs typeface="Arial"/>
              </a:defRPr>
            </a:pPr>
          </a:p>
        </c:txPr>
        <c:crossAx val="13219308"/>
        <c:crosses val="autoZero"/>
        <c:auto val="0"/>
        <c:lblOffset val="100"/>
        <c:tickLblSkip val="1"/>
        <c:noMultiLvlLbl val="0"/>
      </c:catAx>
      <c:valAx>
        <c:axId val="13219308"/>
        <c:scaling>
          <c:orientation val="minMax"/>
          <c:max val="18"/>
          <c:min val="0"/>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crossAx val="53664595"/>
        <c:crossesAt val="1"/>
        <c:crossBetween val="between"/>
        <c:dispUnits/>
        <c:majorUnit val="6"/>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895"/>
          <c:h val="0.86825"/>
        </c:manualLayout>
      </c:layout>
      <c:barChart>
        <c:barDir val="col"/>
        <c:grouping val="clustered"/>
        <c:varyColors val="0"/>
        <c:ser>
          <c:idx val="1"/>
          <c:order val="0"/>
          <c:tx>
            <c:strRef>
              <c:f>InternEinträge!$N$2</c:f>
              <c:strCache>
                <c:ptCount val="1"/>
                <c:pt idx="0">
                  <c:v>Ø Handlungsnotwendigkeit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InternEinträge!$M$3:$M$12</c:f>
              <c:strCache>
                <c:ptCount val="10"/>
                <c:pt idx="0">
                  <c:v>Erfolgslage</c:v>
                </c:pt>
                <c:pt idx="1">
                  <c:v>Finanzlage, inkl. Kontoführung</c:v>
                </c:pt>
                <c:pt idx="2">
                  <c:v>Vermögenslage</c:v>
                </c:pt>
                <c:pt idx="3">
                  <c:v>Absatz</c:v>
                </c:pt>
                <c:pt idx="4">
                  <c:v>Beschaffung/Produktion</c:v>
                </c:pt>
                <c:pt idx="5">
                  <c:v>Rechnungswesen/Controlling</c:v>
                </c:pt>
                <c:pt idx="6">
                  <c:v>Personal/Organisation</c:v>
                </c:pt>
                <c:pt idx="7">
                  <c:v>Management</c:v>
                </c:pt>
                <c:pt idx="8">
                  <c:v>Investition</c:v>
                </c:pt>
                <c:pt idx="9">
                  <c:v>Markt und Konkurrenz</c:v>
                </c:pt>
              </c:strCache>
            </c:strRef>
          </c:cat>
          <c:val>
            <c:numRef>
              <c:f>InternEinträge!$N$3:$N$12</c:f>
              <c:numCache>
                <c:ptCount val="10"/>
                <c:pt idx="0">
                  <c:v>3</c:v>
                </c:pt>
                <c:pt idx="1">
                  <c:v>3</c:v>
                </c:pt>
                <c:pt idx="2">
                  <c:v>0</c:v>
                </c:pt>
                <c:pt idx="3">
                  <c:v>0</c:v>
                </c:pt>
                <c:pt idx="4">
                  <c:v>0</c:v>
                </c:pt>
                <c:pt idx="5">
                  <c:v>0</c:v>
                </c:pt>
                <c:pt idx="6">
                  <c:v>0</c:v>
                </c:pt>
                <c:pt idx="7">
                  <c:v>0</c:v>
                </c:pt>
                <c:pt idx="8">
                  <c:v>0</c:v>
                </c:pt>
                <c:pt idx="9">
                  <c:v>0</c:v>
                </c:pt>
              </c:numCache>
            </c:numRef>
          </c:val>
        </c:ser>
        <c:ser>
          <c:idx val="0"/>
          <c:order val="1"/>
          <c:tx>
            <c:strRef>
              <c:f>InternEinträge!$O$2</c:f>
              <c:strCache>
                <c:ptCount val="1"/>
                <c:pt idx="0">
                  <c:v>Ø Ist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InternEinträge!$M$3:$M$12</c:f>
              <c:strCache>
                <c:ptCount val="10"/>
                <c:pt idx="0">
                  <c:v>Erfolgslage</c:v>
                </c:pt>
                <c:pt idx="1">
                  <c:v>Finanzlage, inkl. Kontoführung</c:v>
                </c:pt>
                <c:pt idx="2">
                  <c:v>Vermögenslage</c:v>
                </c:pt>
                <c:pt idx="3">
                  <c:v>Absatz</c:v>
                </c:pt>
                <c:pt idx="4">
                  <c:v>Beschaffung/Produktion</c:v>
                </c:pt>
                <c:pt idx="5">
                  <c:v>Rechnungswesen/Controlling</c:v>
                </c:pt>
                <c:pt idx="6">
                  <c:v>Personal/Organisation</c:v>
                </c:pt>
                <c:pt idx="7">
                  <c:v>Management</c:v>
                </c:pt>
                <c:pt idx="8">
                  <c:v>Investition</c:v>
                </c:pt>
                <c:pt idx="9">
                  <c:v>Markt und Konkurrenz</c:v>
                </c:pt>
              </c:strCache>
            </c:strRef>
          </c:cat>
          <c:val>
            <c:numRef>
              <c:f>InternEinträge!$O$3:$O$12</c:f>
              <c:numCache>
                <c:ptCount val="10"/>
                <c:pt idx="0">
                  <c:v>15</c:v>
                </c:pt>
                <c:pt idx="1">
                  <c:v>15</c:v>
                </c:pt>
                <c:pt idx="2">
                  <c:v>18</c:v>
                </c:pt>
                <c:pt idx="3">
                  <c:v>18</c:v>
                </c:pt>
                <c:pt idx="4">
                  <c:v>18</c:v>
                </c:pt>
                <c:pt idx="5">
                  <c:v>18</c:v>
                </c:pt>
                <c:pt idx="6">
                  <c:v>18</c:v>
                </c:pt>
                <c:pt idx="7">
                  <c:v>18</c:v>
                </c:pt>
                <c:pt idx="8">
                  <c:v>18</c:v>
                </c:pt>
                <c:pt idx="9">
                  <c:v>18</c:v>
                </c:pt>
              </c:numCache>
            </c:numRef>
          </c:val>
        </c:ser>
        <c:axId val="51864909"/>
        <c:axId val="64130998"/>
      </c:barChart>
      <c:lineChart>
        <c:grouping val="standard"/>
        <c:varyColors val="0"/>
        <c:ser>
          <c:idx val="2"/>
          <c:order val="2"/>
          <c:tx>
            <c:strRef>
              <c:f>InternEinträge!$P$2</c:f>
              <c:strCache>
                <c:ptCount val="1"/>
                <c:pt idx="0">
                  <c:v>Ø Relevanz</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CC00"/>
              </a:solidFill>
              <a:ln>
                <a:solidFill>
                  <a:srgbClr val="FFCC00"/>
                </a:solidFill>
              </a:ln>
            </c:spPr>
          </c:marker>
          <c:val>
            <c:numRef>
              <c:f>InternEinträge!$P$3:$P$12</c:f>
              <c:numCache>
                <c:ptCount val="10"/>
                <c:pt idx="0">
                  <c:v>3</c:v>
                </c:pt>
                <c:pt idx="1">
                  <c:v>3</c:v>
                </c:pt>
                <c:pt idx="2">
                  <c:v>3</c:v>
                </c:pt>
                <c:pt idx="3">
                  <c:v>3</c:v>
                </c:pt>
                <c:pt idx="4">
                  <c:v>3</c:v>
                </c:pt>
                <c:pt idx="5">
                  <c:v>3</c:v>
                </c:pt>
                <c:pt idx="6">
                  <c:v>3</c:v>
                </c:pt>
                <c:pt idx="7">
                  <c:v>3</c:v>
                </c:pt>
                <c:pt idx="8">
                  <c:v>3</c:v>
                </c:pt>
                <c:pt idx="9">
                  <c:v>3</c:v>
                </c:pt>
              </c:numCache>
            </c:numRef>
          </c:val>
          <c:smooth val="0"/>
        </c:ser>
        <c:axId val="40308071"/>
        <c:axId val="27228320"/>
      </c:lineChart>
      <c:catAx>
        <c:axId val="51864909"/>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130998"/>
        <c:crosses val="autoZero"/>
        <c:auto val="0"/>
        <c:lblOffset val="100"/>
        <c:tickLblSkip val="1"/>
        <c:noMultiLvlLbl val="0"/>
      </c:catAx>
      <c:valAx>
        <c:axId val="64130998"/>
        <c:scaling>
          <c:orientation val="minMax"/>
          <c:max val="18"/>
          <c:min val="0"/>
        </c:scaling>
        <c:axPos val="l"/>
        <c:delete val="0"/>
        <c:numFmt formatCode="#,##0" sourceLinked="0"/>
        <c:majorTickMark val="cross"/>
        <c:minorTickMark val="none"/>
        <c:tickLblPos val="nextTo"/>
        <c:spPr>
          <a:ln w="3175">
            <a:solidFill>
              <a:srgbClr val="000000"/>
            </a:solidFill>
          </a:ln>
        </c:spPr>
        <c:crossAx val="51864909"/>
        <c:crossesAt val="1"/>
        <c:crossBetween val="between"/>
        <c:dispUnits/>
        <c:majorUnit val="6"/>
      </c:valAx>
      <c:catAx>
        <c:axId val="40308071"/>
        <c:scaling>
          <c:orientation val="minMax"/>
        </c:scaling>
        <c:axPos val="b"/>
        <c:delete val="1"/>
        <c:majorTickMark val="out"/>
        <c:minorTickMark val="none"/>
        <c:tickLblPos val="none"/>
        <c:crossAx val="27228320"/>
        <c:crosses val="autoZero"/>
        <c:auto val="0"/>
        <c:lblOffset val="100"/>
        <c:tickLblSkip val="1"/>
        <c:noMultiLvlLbl val="0"/>
      </c:catAx>
      <c:valAx>
        <c:axId val="27228320"/>
        <c:scaling>
          <c:orientation val="minMax"/>
          <c:max val="3"/>
          <c:min val="0"/>
        </c:scaling>
        <c:axPos val="l"/>
        <c:delete val="0"/>
        <c:numFmt formatCode="#,##0" sourceLinked="0"/>
        <c:majorTickMark val="cross"/>
        <c:minorTickMark val="none"/>
        <c:tickLblPos val="nextTo"/>
        <c:spPr>
          <a:ln w="3175">
            <a:solidFill>
              <a:srgbClr val="000000"/>
            </a:solidFill>
          </a:ln>
        </c:spPr>
        <c:crossAx val="40308071"/>
        <c:crosses val="max"/>
        <c:crossBetween val="between"/>
        <c:dispUnits/>
        <c:majorUnit val="1"/>
      </c:valAx>
      <c:spPr>
        <a:noFill/>
        <a:ln w="12700">
          <a:solidFill>
            <a:srgbClr val="808080"/>
          </a:solidFill>
        </a:ln>
      </c:spPr>
    </c:plotArea>
    <c:legend>
      <c:legendPos val="r"/>
      <c:layout>
        <c:manualLayout>
          <c:xMode val="edge"/>
          <c:yMode val="edge"/>
          <c:x val="0.56475"/>
          <c:y val="0.86475"/>
          <c:w val="0.43525"/>
          <c:h val="0.135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2"/>
          <c:w val="0.57225"/>
          <c:h val="0.8755"/>
        </c:manualLayout>
      </c:layout>
      <c:barChart>
        <c:barDir val="col"/>
        <c:grouping val="percentStacked"/>
        <c:varyColors val="0"/>
        <c:ser>
          <c:idx val="0"/>
          <c:order val="0"/>
          <c:tx>
            <c:strRef>
              <c:f>InternEinträge!$T$4</c:f>
              <c:strCache>
                <c:ptCount val="1"/>
                <c:pt idx="0">
                  <c:v>keine/geringe Handlungsnotwendigkeit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1" i="0" u="none" baseline="0">
                    <a:solidFill>
                      <a:srgbClr val="000000"/>
                    </a:solidFill>
                    <a:latin typeface="Arial"/>
                    <a:ea typeface="Arial"/>
                    <a:cs typeface="Arial"/>
                  </a:defRPr>
                </a:pPr>
              </a:p>
            </c:txPr>
            <c:showLegendKey val="0"/>
            <c:showVal val="1"/>
            <c:showBubbleSize val="0"/>
            <c:showCatName val="0"/>
            <c:showSerName val="0"/>
            <c:showPercent val="0"/>
          </c:dLbls>
          <c:val>
            <c:numRef>
              <c:f>InternEinträge!$U$4</c:f>
              <c:numCache>
                <c:ptCount val="1"/>
                <c:pt idx="0">
                  <c:v>16</c:v>
                </c:pt>
              </c:numCache>
            </c:numRef>
          </c:val>
        </c:ser>
        <c:ser>
          <c:idx val="1"/>
          <c:order val="1"/>
          <c:tx>
            <c:strRef>
              <c:f>InternEinträge!$T$5</c:f>
              <c:strCache>
                <c:ptCount val="1"/>
                <c:pt idx="0">
                  <c:v>Handlungsnotwendigkeit prüfen</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1" i="0" u="none" baseline="0">
                    <a:solidFill>
                      <a:srgbClr val="000000"/>
                    </a:solidFill>
                    <a:latin typeface="Arial"/>
                    <a:ea typeface="Arial"/>
                    <a:cs typeface="Arial"/>
                  </a:defRPr>
                </a:pPr>
              </a:p>
            </c:txPr>
            <c:showLegendKey val="0"/>
            <c:showVal val="1"/>
            <c:showBubbleSize val="0"/>
            <c:showCatName val="0"/>
            <c:showSerName val="0"/>
            <c:showPercent val="0"/>
          </c:dLbls>
          <c:val>
            <c:numRef>
              <c:f>InternEinträge!$U$5</c:f>
              <c:numCache>
                <c:ptCount val="1"/>
                <c:pt idx="0">
                  <c:v>1</c:v>
                </c:pt>
              </c:numCache>
            </c:numRef>
          </c:val>
        </c:ser>
        <c:ser>
          <c:idx val="2"/>
          <c:order val="2"/>
          <c:tx>
            <c:strRef>
              <c:f>InternEinträge!$T$6</c:f>
              <c:strCache>
                <c:ptCount val="1"/>
                <c:pt idx="0">
                  <c:v>hohe Handlungsnotwendigkeit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1" i="0" u="none" baseline="0">
                    <a:solidFill>
                      <a:srgbClr val="000000"/>
                    </a:solidFill>
                    <a:latin typeface="Arial"/>
                    <a:ea typeface="Arial"/>
                    <a:cs typeface="Arial"/>
                  </a:defRPr>
                </a:pPr>
              </a:p>
            </c:txPr>
            <c:showLegendKey val="0"/>
            <c:showVal val="1"/>
            <c:showBubbleSize val="0"/>
            <c:showCatName val="0"/>
            <c:showSerName val="0"/>
            <c:showPercent val="0"/>
          </c:dLbls>
          <c:val>
            <c:numRef>
              <c:f>InternEinträge!$U$6</c:f>
              <c:numCache>
                <c:ptCount val="1"/>
                <c:pt idx="0">
                  <c:v>1</c:v>
                </c:pt>
              </c:numCache>
            </c:numRef>
          </c:val>
        </c:ser>
        <c:overlap val="-1"/>
        <c:gapWidth val="0"/>
        <c:axId val="43728289"/>
        <c:axId val="58010282"/>
      </c:barChart>
      <c:catAx>
        <c:axId val="43728289"/>
        <c:scaling>
          <c:orientation val="minMax"/>
        </c:scaling>
        <c:axPos val="b"/>
        <c:delete val="1"/>
        <c:majorTickMark val="out"/>
        <c:minorTickMark val="none"/>
        <c:tickLblPos val="none"/>
        <c:crossAx val="58010282"/>
        <c:crosses val="autoZero"/>
        <c:auto val="1"/>
        <c:lblOffset val="100"/>
        <c:tickLblSkip val="1"/>
        <c:noMultiLvlLbl val="0"/>
      </c:catAx>
      <c:valAx>
        <c:axId val="58010282"/>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728289"/>
        <c:crossesAt val="1"/>
        <c:crossBetween val="between"/>
        <c:dispUnits/>
        <c:majorUnit val="0.2"/>
      </c:valAx>
      <c:spPr>
        <a:noFill/>
        <a:ln w="12700">
          <a:solidFill>
            <a:srgbClr val="808080"/>
          </a:solidFill>
        </a:ln>
      </c:spPr>
    </c:plotArea>
    <c:legend>
      <c:legendPos val="r"/>
      <c:layout>
        <c:manualLayout>
          <c:xMode val="edge"/>
          <c:yMode val="edge"/>
          <c:x val="0.58175"/>
          <c:y val="0.29175"/>
          <c:w val="0.41825"/>
          <c:h val="0.708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
          <c:y val="0.0765"/>
          <c:w val="0.416"/>
          <c:h val="0.745"/>
        </c:manualLayout>
      </c:layout>
      <c:radarChart>
        <c:radarStyle val="marker"/>
        <c:varyColors val="0"/>
        <c:ser>
          <c:idx val="0"/>
          <c:order val="0"/>
          <c:tx>
            <c:strRef>
              <c:f>InternEinträge!$N$2</c:f>
              <c:strCache>
                <c:ptCount val="1"/>
                <c:pt idx="0">
                  <c:v>Ø Handlungsnotwendigkeit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Lbls>
            <c:numFmt formatCode="#,##0" sourceLinked="0"/>
            <c:txPr>
              <a:bodyPr vert="horz" rot="0" anchor="ctr"/>
              <a:lstStyle/>
              <a:p>
                <a:pPr algn="ctr">
                  <a:defRPr lang="en-US" cap="none" sz="1500" b="1" i="0" u="none" baseline="0">
                    <a:solidFill>
                      <a:srgbClr val="333399"/>
                    </a:solidFill>
                    <a:latin typeface="Arial"/>
                    <a:ea typeface="Arial"/>
                    <a:cs typeface="Arial"/>
                  </a:defRPr>
                </a:pPr>
              </a:p>
            </c:txPr>
            <c:showLegendKey val="0"/>
            <c:showVal val="1"/>
            <c:showBubbleSize val="0"/>
            <c:showCatName val="0"/>
            <c:showSerName val="0"/>
            <c:showPercent val="0"/>
          </c:dLbls>
          <c:cat>
            <c:strRef>
              <c:f>InternEinträge!$M$3:$M$12</c:f>
              <c:strCache>
                <c:ptCount val="10"/>
                <c:pt idx="0">
                  <c:v>Erfolgslage</c:v>
                </c:pt>
                <c:pt idx="1">
                  <c:v>Finanzlage, inkl. Kontoführung</c:v>
                </c:pt>
                <c:pt idx="2">
                  <c:v>Vermögenslage</c:v>
                </c:pt>
                <c:pt idx="3">
                  <c:v>Absatz</c:v>
                </c:pt>
                <c:pt idx="4">
                  <c:v>Beschaffung/Produktion</c:v>
                </c:pt>
                <c:pt idx="5">
                  <c:v>Rechnungswesen/Controlling</c:v>
                </c:pt>
                <c:pt idx="6">
                  <c:v>Personal/Organisation</c:v>
                </c:pt>
                <c:pt idx="7">
                  <c:v>Management</c:v>
                </c:pt>
                <c:pt idx="8">
                  <c:v>Investition</c:v>
                </c:pt>
                <c:pt idx="9">
                  <c:v>Markt und Konkurrenz</c:v>
                </c:pt>
              </c:strCache>
            </c:strRef>
          </c:cat>
          <c:val>
            <c:numRef>
              <c:f>InternEinträge!$N$3:$N$12</c:f>
              <c:numCache>
                <c:ptCount val="10"/>
                <c:pt idx="0">
                  <c:v>3</c:v>
                </c:pt>
                <c:pt idx="1">
                  <c:v>3</c:v>
                </c:pt>
                <c:pt idx="2">
                  <c:v>0</c:v>
                </c:pt>
                <c:pt idx="3">
                  <c:v>0</c:v>
                </c:pt>
                <c:pt idx="4">
                  <c:v>0</c:v>
                </c:pt>
                <c:pt idx="5">
                  <c:v>0</c:v>
                </c:pt>
                <c:pt idx="6">
                  <c:v>0</c:v>
                </c:pt>
                <c:pt idx="7">
                  <c:v>0</c:v>
                </c:pt>
                <c:pt idx="8">
                  <c:v>0</c:v>
                </c:pt>
                <c:pt idx="9">
                  <c:v>0</c:v>
                </c:pt>
              </c:numCache>
            </c:numRef>
          </c:val>
        </c:ser>
        <c:axId val="52330491"/>
        <c:axId val="1212372"/>
      </c:radarChart>
      <c:catAx>
        <c:axId val="5233049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75" b="0" i="0" u="none" baseline="0">
                <a:solidFill>
                  <a:srgbClr val="000000"/>
                </a:solidFill>
                <a:latin typeface="Arial"/>
                <a:ea typeface="Arial"/>
                <a:cs typeface="Arial"/>
              </a:defRPr>
            </a:pPr>
          </a:p>
        </c:txPr>
        <c:crossAx val="1212372"/>
        <c:crosses val="autoZero"/>
        <c:auto val="0"/>
        <c:lblOffset val="100"/>
        <c:tickLblSkip val="1"/>
        <c:noMultiLvlLbl val="0"/>
      </c:catAx>
      <c:valAx>
        <c:axId val="1212372"/>
        <c:scaling>
          <c:orientation val="minMax"/>
          <c:max val="18"/>
          <c:min val="0"/>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crossAx val="52330491"/>
        <c:crossesAt val="1"/>
        <c:crossBetween val="between"/>
        <c:dispUnits/>
        <c:majorUnit val="6"/>
      </c:valAx>
      <c:spPr>
        <a:noFill/>
        <a:ln>
          <a:noFill/>
        </a:ln>
      </c:spPr>
    </c:plotArea>
    <c:legend>
      <c:legendPos val="r"/>
      <c:layout>
        <c:manualLayout>
          <c:xMode val="edge"/>
          <c:yMode val="edge"/>
          <c:x val="0.715"/>
          <c:y val="0.877"/>
          <c:w val="0.2525"/>
          <c:h val="0.04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8075"/>
          <c:w val="0.831"/>
          <c:h val="0.91925"/>
        </c:manualLayout>
      </c:layout>
      <c:barChart>
        <c:barDir val="col"/>
        <c:grouping val="clustered"/>
        <c:varyColors val="0"/>
        <c:ser>
          <c:idx val="1"/>
          <c:order val="0"/>
          <c:tx>
            <c:strRef>
              <c:f>InternEinträge!$N$2</c:f>
              <c:strCache>
                <c:ptCount val="1"/>
                <c:pt idx="0">
                  <c:v>Ø Handlungsnotwendigkeit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1" i="0" u="none" baseline="0">
                      <a:solidFill>
                        <a:srgbClr val="FFFFFF"/>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1"/>
              <c:txPr>
                <a:bodyPr vert="horz" rot="-5400000" anchor="ctr"/>
                <a:lstStyle/>
                <a:p>
                  <a:pPr algn="ctr">
                    <a:defRPr lang="en-US" cap="none" sz="800" b="1" i="0" u="none" baseline="0">
                      <a:solidFill>
                        <a:srgbClr val="FFFFFF"/>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2"/>
              <c:txPr>
                <a:bodyPr vert="horz" rot="-5400000" anchor="ctr"/>
                <a:lstStyle/>
                <a:p>
                  <a:pPr algn="ctr">
                    <a:defRPr lang="en-US" cap="none" sz="800" b="1" i="0" u="none" baseline="0">
                      <a:solidFill>
                        <a:srgbClr val="FFFFFF"/>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3"/>
              <c:txPr>
                <a:bodyPr vert="horz" rot="-5400000" anchor="ctr"/>
                <a:lstStyle/>
                <a:p>
                  <a:pPr algn="ctr">
                    <a:defRPr lang="en-US" cap="none" sz="800" b="1" i="0" u="none" baseline="0">
                      <a:solidFill>
                        <a:srgbClr val="FFFFFF"/>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4"/>
              <c:txPr>
                <a:bodyPr vert="horz" rot="-5400000" anchor="ctr"/>
                <a:lstStyle/>
                <a:p>
                  <a:pPr algn="ctr">
                    <a:defRPr lang="en-US" cap="none" sz="800" b="1" i="0" u="none" baseline="0">
                      <a:solidFill>
                        <a:srgbClr val="FFFFFF"/>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5"/>
              <c:txPr>
                <a:bodyPr vert="horz" rot="-5400000" anchor="ctr"/>
                <a:lstStyle/>
                <a:p>
                  <a:pPr algn="ctr">
                    <a:defRPr lang="en-US" cap="none" sz="800" b="1" i="0" u="none" baseline="0">
                      <a:solidFill>
                        <a:srgbClr val="FFFFFF"/>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6"/>
              <c:txPr>
                <a:bodyPr vert="horz" rot="-5400000" anchor="ctr"/>
                <a:lstStyle/>
                <a:p>
                  <a:pPr algn="ctr">
                    <a:defRPr lang="en-US" cap="none" sz="800" b="1" i="0" u="none" baseline="0">
                      <a:solidFill>
                        <a:srgbClr val="FFFFFF"/>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7"/>
              <c:txPr>
                <a:bodyPr vert="horz" rot="-5400000" anchor="ctr"/>
                <a:lstStyle/>
                <a:p>
                  <a:pPr algn="ctr">
                    <a:defRPr lang="en-US" cap="none" sz="800" b="1" i="0" u="none" baseline="0">
                      <a:solidFill>
                        <a:srgbClr val="FFFFFF"/>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8"/>
              <c:txPr>
                <a:bodyPr vert="horz" rot="-5400000" anchor="ctr"/>
                <a:lstStyle/>
                <a:p>
                  <a:pPr algn="ctr">
                    <a:defRPr lang="en-US" cap="none" sz="800" b="1" i="0" u="none" baseline="0">
                      <a:solidFill>
                        <a:srgbClr val="FFFFFF"/>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9"/>
              <c:txPr>
                <a:bodyPr vert="horz" rot="-5400000" anchor="ctr"/>
                <a:lstStyle/>
                <a:p>
                  <a:pPr algn="ctr">
                    <a:defRPr lang="en-US" cap="none" sz="800" b="1" i="0" u="none" baseline="0">
                      <a:solidFill>
                        <a:srgbClr val="FFFFFF"/>
                      </a:solidFill>
                      <a:latin typeface="Arial"/>
                      <a:ea typeface="Arial"/>
                      <a:cs typeface="Arial"/>
                    </a:defRPr>
                  </a:pPr>
                </a:p>
              </c:txPr>
              <c:numFmt formatCode="#,##0.00" sourceLinked="0"/>
              <c:spPr/>
              <c:dLblPos val="inBase"/>
              <c:showLegendKey val="0"/>
              <c:showVal val="1"/>
              <c:showBubbleSize val="0"/>
              <c:showCatName val="0"/>
              <c:showSerName val="0"/>
              <c:showPercent val="0"/>
            </c:dLbl>
            <c:numFmt formatCode="#,##0.00" sourceLinked="0"/>
            <c:txPr>
              <a:bodyPr vert="horz" rot="-5400000" anchor="ctr"/>
              <a:lstStyle/>
              <a:p>
                <a:pPr algn="ctr">
                  <a:defRPr lang="en-US" cap="none" sz="800" b="1" i="0" u="none" baseline="0">
                    <a:solidFill>
                      <a:srgbClr val="FFFFFF"/>
                    </a:solidFill>
                    <a:latin typeface="Arial"/>
                    <a:ea typeface="Arial"/>
                    <a:cs typeface="Arial"/>
                  </a:defRPr>
                </a:pPr>
              </a:p>
            </c:txPr>
            <c:dLblPos val="inBase"/>
            <c:showLegendKey val="0"/>
            <c:showVal val="1"/>
            <c:showBubbleSize val="0"/>
            <c:showCatName val="0"/>
            <c:showSerName val="0"/>
            <c:showPercent val="0"/>
          </c:dLbls>
          <c:cat>
            <c:strRef>
              <c:f>InternEinträge!$M$3:$M$12</c:f>
              <c:strCache>
                <c:ptCount val="10"/>
                <c:pt idx="0">
                  <c:v>Erfolgslage</c:v>
                </c:pt>
                <c:pt idx="1">
                  <c:v>Finanzlage, inkl. Kontoführung</c:v>
                </c:pt>
                <c:pt idx="2">
                  <c:v>Vermögenslage</c:v>
                </c:pt>
                <c:pt idx="3">
                  <c:v>Absatz</c:v>
                </c:pt>
                <c:pt idx="4">
                  <c:v>Beschaffung/Produktion</c:v>
                </c:pt>
                <c:pt idx="5">
                  <c:v>Rechnungswesen/Controlling</c:v>
                </c:pt>
                <c:pt idx="6">
                  <c:v>Personal/Organisation</c:v>
                </c:pt>
                <c:pt idx="7">
                  <c:v>Management</c:v>
                </c:pt>
                <c:pt idx="8">
                  <c:v>Investition</c:v>
                </c:pt>
                <c:pt idx="9">
                  <c:v>Markt und Konkurrenz</c:v>
                </c:pt>
              </c:strCache>
            </c:strRef>
          </c:cat>
          <c:val>
            <c:numRef>
              <c:f>InternEinträge!$N$3:$N$12</c:f>
              <c:numCache>
                <c:ptCount val="10"/>
                <c:pt idx="0">
                  <c:v>3</c:v>
                </c:pt>
                <c:pt idx="1">
                  <c:v>3</c:v>
                </c:pt>
                <c:pt idx="2">
                  <c:v>0</c:v>
                </c:pt>
                <c:pt idx="3">
                  <c:v>0</c:v>
                </c:pt>
                <c:pt idx="4">
                  <c:v>0</c:v>
                </c:pt>
                <c:pt idx="5">
                  <c:v>0</c:v>
                </c:pt>
                <c:pt idx="6">
                  <c:v>0</c:v>
                </c:pt>
                <c:pt idx="7">
                  <c:v>0</c:v>
                </c:pt>
                <c:pt idx="8">
                  <c:v>0</c:v>
                </c:pt>
                <c:pt idx="9">
                  <c:v>0</c:v>
                </c:pt>
              </c:numCache>
            </c:numRef>
          </c:val>
        </c:ser>
        <c:ser>
          <c:idx val="0"/>
          <c:order val="1"/>
          <c:tx>
            <c:strRef>
              <c:f>InternEinträge!$O$2</c:f>
              <c:strCache>
                <c:ptCount val="1"/>
                <c:pt idx="0">
                  <c:v>Ø Ist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1" i="0" u="none" baseline="0">
                      <a:solidFill>
                        <a:srgbClr val="000000"/>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1"/>
              <c:txPr>
                <a:bodyPr vert="horz" rot="-5400000" anchor="ctr"/>
                <a:lstStyle/>
                <a:p>
                  <a:pPr algn="ctr">
                    <a:defRPr lang="en-US" cap="none" sz="800" b="1" i="0" u="none" baseline="0">
                      <a:solidFill>
                        <a:srgbClr val="000000"/>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2"/>
              <c:txPr>
                <a:bodyPr vert="horz" rot="-5400000" anchor="ctr"/>
                <a:lstStyle/>
                <a:p>
                  <a:pPr algn="ctr">
                    <a:defRPr lang="en-US" cap="none" sz="800" b="1" i="0" u="none" baseline="0">
                      <a:solidFill>
                        <a:srgbClr val="000000"/>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3"/>
              <c:txPr>
                <a:bodyPr vert="horz" rot="-5400000" anchor="ctr"/>
                <a:lstStyle/>
                <a:p>
                  <a:pPr algn="ctr">
                    <a:defRPr lang="en-US" cap="none" sz="800" b="1" i="0" u="none" baseline="0">
                      <a:solidFill>
                        <a:srgbClr val="000000"/>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4"/>
              <c:txPr>
                <a:bodyPr vert="horz" rot="-5400000" anchor="ctr"/>
                <a:lstStyle/>
                <a:p>
                  <a:pPr algn="ctr">
                    <a:defRPr lang="en-US" cap="none" sz="800" b="1" i="0" u="none" baseline="0">
                      <a:solidFill>
                        <a:srgbClr val="000000"/>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5"/>
              <c:txPr>
                <a:bodyPr vert="horz" rot="-5400000" anchor="ctr"/>
                <a:lstStyle/>
                <a:p>
                  <a:pPr algn="ctr">
                    <a:defRPr lang="en-US" cap="none" sz="800" b="1" i="0" u="none" baseline="0">
                      <a:solidFill>
                        <a:srgbClr val="000000"/>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6"/>
              <c:txPr>
                <a:bodyPr vert="horz" rot="-5400000" anchor="ctr"/>
                <a:lstStyle/>
                <a:p>
                  <a:pPr algn="ctr">
                    <a:defRPr lang="en-US" cap="none" sz="800" b="1" i="0" u="none" baseline="0">
                      <a:solidFill>
                        <a:srgbClr val="000000"/>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7"/>
              <c:txPr>
                <a:bodyPr vert="horz" rot="-5400000" anchor="ctr"/>
                <a:lstStyle/>
                <a:p>
                  <a:pPr algn="ctr">
                    <a:defRPr lang="en-US" cap="none" sz="800" b="1" i="0" u="none" baseline="0">
                      <a:solidFill>
                        <a:srgbClr val="000000"/>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8"/>
              <c:txPr>
                <a:bodyPr vert="horz" rot="-5400000" anchor="ctr"/>
                <a:lstStyle/>
                <a:p>
                  <a:pPr algn="ctr">
                    <a:defRPr lang="en-US" cap="none" sz="800" b="1" i="0" u="none" baseline="0">
                      <a:solidFill>
                        <a:srgbClr val="000000"/>
                      </a:solidFill>
                      <a:latin typeface="Arial"/>
                      <a:ea typeface="Arial"/>
                      <a:cs typeface="Arial"/>
                    </a:defRPr>
                  </a:pPr>
                </a:p>
              </c:txPr>
              <c:numFmt formatCode="#,##0.00" sourceLinked="0"/>
              <c:spPr/>
              <c:dLblPos val="inBase"/>
              <c:showLegendKey val="0"/>
              <c:showVal val="1"/>
              <c:showBubbleSize val="0"/>
              <c:showCatName val="0"/>
              <c:showSerName val="0"/>
              <c:showPercent val="0"/>
            </c:dLbl>
            <c:dLbl>
              <c:idx val="9"/>
              <c:txPr>
                <a:bodyPr vert="horz" rot="-5400000" anchor="ctr"/>
                <a:lstStyle/>
                <a:p>
                  <a:pPr algn="ctr">
                    <a:defRPr lang="en-US" cap="none" sz="800" b="1" i="0" u="none" baseline="0">
                      <a:solidFill>
                        <a:srgbClr val="000000"/>
                      </a:solidFill>
                      <a:latin typeface="Arial"/>
                      <a:ea typeface="Arial"/>
                      <a:cs typeface="Arial"/>
                    </a:defRPr>
                  </a:pPr>
                </a:p>
              </c:txPr>
              <c:numFmt formatCode="#,##0.00" sourceLinked="0"/>
              <c:spPr/>
              <c:dLblPos val="inBase"/>
              <c:showLegendKey val="0"/>
              <c:showVal val="1"/>
              <c:showBubbleSize val="0"/>
              <c:showCatName val="0"/>
              <c:showSerName val="0"/>
              <c:showPercent val="0"/>
            </c:dLbl>
            <c:numFmt formatCode="#,##0.00" sourceLinked="0"/>
            <c:txPr>
              <a:bodyPr vert="horz" rot="-5400000" anchor="ctr"/>
              <a:lstStyle/>
              <a:p>
                <a:pPr algn="ctr">
                  <a:defRPr lang="en-US" cap="none" sz="8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InternEinträge!$M$3:$M$12</c:f>
              <c:strCache>
                <c:ptCount val="10"/>
                <c:pt idx="0">
                  <c:v>Erfolgslage</c:v>
                </c:pt>
                <c:pt idx="1">
                  <c:v>Finanzlage, inkl. Kontoführung</c:v>
                </c:pt>
                <c:pt idx="2">
                  <c:v>Vermögenslage</c:v>
                </c:pt>
                <c:pt idx="3">
                  <c:v>Absatz</c:v>
                </c:pt>
                <c:pt idx="4">
                  <c:v>Beschaffung/Produktion</c:v>
                </c:pt>
                <c:pt idx="5">
                  <c:v>Rechnungswesen/Controlling</c:v>
                </c:pt>
                <c:pt idx="6">
                  <c:v>Personal/Organisation</c:v>
                </c:pt>
                <c:pt idx="7">
                  <c:v>Management</c:v>
                </c:pt>
                <c:pt idx="8">
                  <c:v>Investition</c:v>
                </c:pt>
                <c:pt idx="9">
                  <c:v>Markt und Konkurrenz</c:v>
                </c:pt>
              </c:strCache>
            </c:strRef>
          </c:cat>
          <c:val>
            <c:numRef>
              <c:f>InternEinträge!$O$3:$O$12</c:f>
              <c:numCache>
                <c:ptCount val="10"/>
                <c:pt idx="0">
                  <c:v>15</c:v>
                </c:pt>
                <c:pt idx="1">
                  <c:v>15</c:v>
                </c:pt>
                <c:pt idx="2">
                  <c:v>18</c:v>
                </c:pt>
                <c:pt idx="3">
                  <c:v>18</c:v>
                </c:pt>
                <c:pt idx="4">
                  <c:v>18</c:v>
                </c:pt>
                <c:pt idx="5">
                  <c:v>18</c:v>
                </c:pt>
                <c:pt idx="6">
                  <c:v>18</c:v>
                </c:pt>
                <c:pt idx="7">
                  <c:v>18</c:v>
                </c:pt>
                <c:pt idx="8">
                  <c:v>18</c:v>
                </c:pt>
                <c:pt idx="9">
                  <c:v>18</c:v>
                </c:pt>
              </c:numCache>
            </c:numRef>
          </c:val>
        </c:ser>
        <c:axId val="10911349"/>
        <c:axId val="31093278"/>
      </c:barChart>
      <c:lineChart>
        <c:grouping val="standard"/>
        <c:varyColors val="0"/>
        <c:ser>
          <c:idx val="2"/>
          <c:order val="2"/>
          <c:tx>
            <c:strRef>
              <c:f>InternEinträge!$P$2</c:f>
              <c:strCache>
                <c:ptCount val="1"/>
                <c:pt idx="0">
                  <c:v>Ø Relevanz</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CC00"/>
              </a:solidFill>
              <a:ln>
                <a:solidFill>
                  <a:srgbClr val="FFCC00"/>
                </a:solidFill>
              </a:ln>
            </c:spPr>
          </c:marker>
          <c:dLbls>
            <c:numFmt formatCode="#,##0.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val>
            <c:numRef>
              <c:f>InternEinträge!$P$3:$P$12</c:f>
              <c:numCache>
                <c:ptCount val="10"/>
                <c:pt idx="0">
                  <c:v>3</c:v>
                </c:pt>
                <c:pt idx="1">
                  <c:v>3</c:v>
                </c:pt>
                <c:pt idx="2">
                  <c:v>3</c:v>
                </c:pt>
                <c:pt idx="3">
                  <c:v>3</c:v>
                </c:pt>
                <c:pt idx="4">
                  <c:v>3</c:v>
                </c:pt>
                <c:pt idx="5">
                  <c:v>3</c:v>
                </c:pt>
                <c:pt idx="6">
                  <c:v>3</c:v>
                </c:pt>
                <c:pt idx="7">
                  <c:v>3</c:v>
                </c:pt>
                <c:pt idx="8">
                  <c:v>3</c:v>
                </c:pt>
                <c:pt idx="9">
                  <c:v>3</c:v>
                </c:pt>
              </c:numCache>
            </c:numRef>
          </c:val>
          <c:smooth val="0"/>
        </c:ser>
        <c:axId val="11404047"/>
        <c:axId val="35527560"/>
      </c:lineChart>
      <c:catAx>
        <c:axId val="10911349"/>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1093278"/>
        <c:crosses val="autoZero"/>
        <c:auto val="0"/>
        <c:lblOffset val="100"/>
        <c:tickLblSkip val="1"/>
        <c:noMultiLvlLbl val="0"/>
      </c:catAx>
      <c:valAx>
        <c:axId val="31093278"/>
        <c:scaling>
          <c:orientation val="minMax"/>
          <c:max val="18"/>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Handlungsnotwendigkeit</a:t>
                </a:r>
              </a:p>
            </c:rich>
          </c:tx>
          <c:layout>
            <c:manualLayout>
              <c:xMode val="factor"/>
              <c:yMode val="factor"/>
              <c:x val="-0.0035"/>
              <c:y val="-0.0205"/>
            </c:manualLayout>
          </c:layout>
          <c:overlay val="0"/>
          <c:spPr>
            <a:noFill/>
            <a:ln>
              <a:noFill/>
            </a:ln>
          </c:spPr>
        </c:title>
        <c:delete val="0"/>
        <c:numFmt formatCode="#,##0" sourceLinked="0"/>
        <c:majorTickMark val="cross"/>
        <c:minorTickMark val="none"/>
        <c:tickLblPos val="nextTo"/>
        <c:spPr>
          <a:ln w="3175">
            <a:solidFill>
              <a:srgbClr val="000000"/>
            </a:solidFill>
          </a:ln>
        </c:spPr>
        <c:crossAx val="10911349"/>
        <c:crossesAt val="1"/>
        <c:crossBetween val="between"/>
        <c:dispUnits/>
        <c:majorUnit val="6"/>
      </c:valAx>
      <c:catAx>
        <c:axId val="11404047"/>
        <c:scaling>
          <c:orientation val="minMax"/>
        </c:scaling>
        <c:axPos val="b"/>
        <c:delete val="1"/>
        <c:majorTickMark val="out"/>
        <c:minorTickMark val="none"/>
        <c:tickLblPos val="none"/>
        <c:crossAx val="35527560"/>
        <c:crosses val="autoZero"/>
        <c:auto val="0"/>
        <c:lblOffset val="100"/>
        <c:tickLblSkip val="1"/>
        <c:noMultiLvlLbl val="0"/>
      </c:catAx>
      <c:valAx>
        <c:axId val="35527560"/>
        <c:scaling>
          <c:orientation val="minMax"/>
          <c:max val="3"/>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Relevanz</a:t>
                </a:r>
              </a:p>
            </c:rich>
          </c:tx>
          <c:layout>
            <c:manualLayout>
              <c:xMode val="factor"/>
              <c:yMode val="factor"/>
              <c:x val="0"/>
              <c:y val="-0.007"/>
            </c:manualLayout>
          </c:layout>
          <c:overlay val="0"/>
          <c:spPr>
            <a:noFill/>
            <a:ln>
              <a:noFill/>
            </a:ln>
          </c:spPr>
        </c:title>
        <c:delete val="0"/>
        <c:numFmt formatCode="#,##0" sourceLinked="0"/>
        <c:majorTickMark val="cross"/>
        <c:minorTickMark val="none"/>
        <c:tickLblPos val="nextTo"/>
        <c:spPr>
          <a:ln w="3175">
            <a:solidFill>
              <a:srgbClr val="000000"/>
            </a:solidFill>
          </a:ln>
        </c:spPr>
        <c:crossAx val="11404047"/>
        <c:crosses val="max"/>
        <c:crossBetween val="between"/>
        <c:dispUnits/>
        <c:majorUnit val="1"/>
      </c:valAx>
      <c:spPr>
        <a:noFill/>
        <a:ln w="12700">
          <a:solidFill>
            <a:srgbClr val="808080"/>
          </a:solidFill>
        </a:ln>
      </c:spPr>
    </c:plotArea>
    <c:legend>
      <c:legendPos val="r"/>
      <c:layout>
        <c:manualLayout>
          <c:xMode val="edge"/>
          <c:yMode val="edge"/>
          <c:x val="0.79025"/>
          <c:y val="0.8215"/>
          <c:w val="0.20975"/>
          <c:h val="0.178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45"/>
          <c:w val="0.763"/>
          <c:h val="0.95075"/>
        </c:manualLayout>
      </c:layout>
      <c:barChart>
        <c:barDir val="col"/>
        <c:grouping val="percentStacked"/>
        <c:varyColors val="0"/>
        <c:ser>
          <c:idx val="0"/>
          <c:order val="0"/>
          <c:tx>
            <c:strRef>
              <c:f>InternEinträge!$T$4</c:f>
              <c:strCache>
                <c:ptCount val="1"/>
                <c:pt idx="0">
                  <c:v>keine/geringe Handlungsnotwendigkeit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25" b="1" i="0" u="none" baseline="0">
                    <a:solidFill>
                      <a:srgbClr val="000000"/>
                    </a:solidFill>
                    <a:latin typeface="Arial"/>
                    <a:ea typeface="Arial"/>
                    <a:cs typeface="Arial"/>
                  </a:defRPr>
                </a:pPr>
              </a:p>
            </c:txPr>
            <c:showLegendKey val="0"/>
            <c:showVal val="1"/>
            <c:showBubbleSize val="0"/>
            <c:showCatName val="0"/>
            <c:showSerName val="0"/>
            <c:showPercent val="0"/>
          </c:dLbls>
          <c:val>
            <c:numRef>
              <c:f>InternEinträge!$U$4</c:f>
              <c:numCache>
                <c:ptCount val="1"/>
                <c:pt idx="0">
                  <c:v>16</c:v>
                </c:pt>
              </c:numCache>
            </c:numRef>
          </c:val>
        </c:ser>
        <c:ser>
          <c:idx val="1"/>
          <c:order val="1"/>
          <c:tx>
            <c:strRef>
              <c:f>InternEinträge!$T$5</c:f>
              <c:strCache>
                <c:ptCount val="1"/>
                <c:pt idx="0">
                  <c:v>Handlungsnotwendigkeit prüfen</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25" b="1" i="0" u="none" baseline="0">
                    <a:solidFill>
                      <a:srgbClr val="000000"/>
                    </a:solidFill>
                    <a:latin typeface="Arial"/>
                    <a:ea typeface="Arial"/>
                    <a:cs typeface="Arial"/>
                  </a:defRPr>
                </a:pPr>
              </a:p>
            </c:txPr>
            <c:showLegendKey val="0"/>
            <c:showVal val="1"/>
            <c:showBubbleSize val="0"/>
            <c:showCatName val="0"/>
            <c:showSerName val="0"/>
            <c:showPercent val="0"/>
          </c:dLbls>
          <c:val>
            <c:numRef>
              <c:f>InternEinträge!$U$5</c:f>
              <c:numCache>
                <c:ptCount val="1"/>
                <c:pt idx="0">
                  <c:v>1</c:v>
                </c:pt>
              </c:numCache>
            </c:numRef>
          </c:val>
        </c:ser>
        <c:ser>
          <c:idx val="2"/>
          <c:order val="2"/>
          <c:tx>
            <c:strRef>
              <c:f>InternEinträge!$T$6</c:f>
              <c:strCache>
                <c:ptCount val="1"/>
                <c:pt idx="0">
                  <c:v>hohe Handlungsnotwendigkeit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25" b="1" i="0" u="none" baseline="0">
                    <a:solidFill>
                      <a:srgbClr val="000000"/>
                    </a:solidFill>
                    <a:latin typeface="Arial"/>
                    <a:ea typeface="Arial"/>
                    <a:cs typeface="Arial"/>
                  </a:defRPr>
                </a:pPr>
              </a:p>
            </c:txPr>
            <c:showLegendKey val="0"/>
            <c:showVal val="1"/>
            <c:showBubbleSize val="0"/>
            <c:showCatName val="0"/>
            <c:showSerName val="0"/>
            <c:showPercent val="0"/>
          </c:dLbls>
          <c:val>
            <c:numRef>
              <c:f>InternEinträge!$U$6</c:f>
              <c:numCache>
                <c:ptCount val="1"/>
                <c:pt idx="0">
                  <c:v>1</c:v>
                </c:pt>
              </c:numCache>
            </c:numRef>
          </c:val>
        </c:ser>
        <c:overlap val="-1"/>
        <c:gapWidth val="0"/>
        <c:axId val="51312585"/>
        <c:axId val="59160082"/>
      </c:barChart>
      <c:catAx>
        <c:axId val="51312585"/>
        <c:scaling>
          <c:orientation val="minMax"/>
        </c:scaling>
        <c:axPos val="b"/>
        <c:delete val="1"/>
        <c:majorTickMark val="out"/>
        <c:minorTickMark val="none"/>
        <c:tickLblPos val="none"/>
        <c:crossAx val="59160082"/>
        <c:crosses val="autoZero"/>
        <c:auto val="1"/>
        <c:lblOffset val="100"/>
        <c:tickLblSkip val="1"/>
        <c:noMultiLvlLbl val="0"/>
      </c:catAx>
      <c:valAx>
        <c:axId val="59160082"/>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1312585"/>
        <c:crossesAt val="1"/>
        <c:crossBetween val="between"/>
        <c:dispUnits/>
        <c:majorUnit val="0.2"/>
      </c:valAx>
      <c:spPr>
        <a:noFill/>
        <a:ln w="12700">
          <a:solidFill>
            <a:srgbClr val="808080"/>
          </a:solidFill>
        </a:ln>
      </c:spPr>
    </c:plotArea>
    <c:legend>
      <c:legendPos val="r"/>
      <c:layout>
        <c:manualLayout>
          <c:xMode val="edge"/>
          <c:yMode val="edge"/>
          <c:x val="0.79625"/>
          <c:y val="0.6115"/>
          <c:w val="0.20375"/>
          <c:h val="0.264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5.png" /><Relationship Id="rId3" Type="http://schemas.openxmlformats.org/officeDocument/2006/relationships/image" Target="../media/image28.png" /><Relationship Id="rId4" Type="http://schemas.openxmlformats.org/officeDocument/2006/relationships/image" Target="../media/image4.emf" /><Relationship Id="rId5" Type="http://schemas.openxmlformats.org/officeDocument/2006/relationships/image" Target="../media/image6.emf" /><Relationship Id="rId6" Type="http://schemas.openxmlformats.org/officeDocument/2006/relationships/image" Target="../media/image8.emf" /><Relationship Id="rId7"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0.png" /><Relationship Id="rId2" Type="http://schemas.openxmlformats.org/officeDocument/2006/relationships/chart" Target="/xl/charts/chart1.xml" /><Relationship Id="rId3" Type="http://schemas.openxmlformats.org/officeDocument/2006/relationships/image" Target="../media/image24.emf" /><Relationship Id="rId4" Type="http://schemas.openxmlformats.org/officeDocument/2006/relationships/image" Target="../media/image1.emf" /><Relationship Id="rId5"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chart" Target="/xl/charts/chart2.xml" /><Relationship Id="rId3" Type="http://schemas.openxmlformats.org/officeDocument/2006/relationships/image" Target="../media/image10.emf" /><Relationship Id="rId4" Type="http://schemas.openxmlformats.org/officeDocument/2006/relationships/image" Target="../media/image9.emf" /><Relationship Id="rId5" Type="http://schemas.openxmlformats.org/officeDocument/2006/relationships/image" Target="../media/image15.emf" /><Relationship Id="rId6" Type="http://schemas.openxmlformats.org/officeDocument/2006/relationships/image" Target="../media/image27.emf" /></Relationships>
</file>

<file path=xl/drawings/_rels/drawing4.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3.emf" /><Relationship Id="rId3" Type="http://schemas.openxmlformats.org/officeDocument/2006/relationships/image" Target="../media/image17.emf" /></Relationships>
</file>

<file path=xl/drawings/_rels/drawing5.xml.rels><?xml version="1.0" encoding="utf-8" standalone="yes"?><Relationships xmlns="http://schemas.openxmlformats.org/package/2006/relationships"><Relationship Id="rId1" Type="http://schemas.openxmlformats.org/officeDocument/2006/relationships/image" Target="../media/image31.png"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3.emf" /><Relationship Id="rId6" Type="http://schemas.openxmlformats.org/officeDocument/2006/relationships/image" Target="../media/image14.emf" /><Relationship Id="rId7" Type="http://schemas.openxmlformats.org/officeDocument/2006/relationships/image" Target="../media/image22.emf" /><Relationship Id="rId8" Type="http://schemas.openxmlformats.org/officeDocument/2006/relationships/image" Target="../media/image21.emf" /></Relationships>
</file>

<file path=xl/drawings/_rels/drawing6.xml.rels><?xml version="1.0" encoding="utf-8" standalone="yes"?><Relationships xmlns="http://schemas.openxmlformats.org/package/2006/relationships"><Relationship Id="rId1" Type="http://schemas.openxmlformats.org/officeDocument/2006/relationships/image" Target="../media/image31.png" /><Relationship Id="rId2" Type="http://schemas.openxmlformats.org/officeDocument/2006/relationships/chart" Target="/xl/charts/chart6.xml" /><Relationship Id="rId3" Type="http://schemas.openxmlformats.org/officeDocument/2006/relationships/image" Target="../media/image2.emf" /><Relationship Id="rId4" Type="http://schemas.openxmlformats.org/officeDocument/2006/relationships/image" Target="../media/image20.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5.emf" /><Relationship Id="rId3" Type="http://schemas.openxmlformats.org/officeDocument/2006/relationships/image" Target="../media/image19.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8.emf" /><Relationship Id="rId3" Type="http://schemas.openxmlformats.org/officeDocument/2006/relationships/image" Target="../media/image7.emf" /></Relationships>
</file>

<file path=xl/drawings/_rels/drawing9.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35</xdr:row>
      <xdr:rowOff>19050</xdr:rowOff>
    </xdr:from>
    <xdr:to>
      <xdr:col>8</xdr:col>
      <xdr:colOff>571500</xdr:colOff>
      <xdr:row>37</xdr:row>
      <xdr:rowOff>57150</xdr:rowOff>
    </xdr:to>
    <xdr:grpSp>
      <xdr:nvGrpSpPr>
        <xdr:cNvPr id="1" name="Group 99"/>
        <xdr:cNvGrpSpPr>
          <a:grpSpLocks/>
        </xdr:cNvGrpSpPr>
      </xdr:nvGrpSpPr>
      <xdr:grpSpPr>
        <a:xfrm>
          <a:off x="1657350" y="3638550"/>
          <a:ext cx="3438525" cy="361950"/>
          <a:chOff x="174" y="442"/>
          <a:chExt cx="361" cy="5"/>
        </a:xfrm>
        <a:solidFill>
          <a:srgbClr val="FFFFFF"/>
        </a:solidFill>
      </xdr:grpSpPr>
      <xdr:pic>
        <xdr:nvPicPr>
          <xdr:cNvPr id="2" name="Picture 48"/>
          <xdr:cNvPicPr preferRelativeResize="1">
            <a:picLocks noChangeAspect="1"/>
          </xdr:cNvPicPr>
        </xdr:nvPicPr>
        <xdr:blipFill>
          <a:blip r:embed="rId1"/>
          <a:stretch>
            <a:fillRect/>
          </a:stretch>
        </xdr:blipFill>
        <xdr:spPr>
          <a:xfrm>
            <a:off x="174" y="442"/>
            <a:ext cx="361" cy="5"/>
          </a:xfrm>
          <a:prstGeom prst="rect">
            <a:avLst/>
          </a:prstGeom>
          <a:noFill/>
          <a:ln w="9525" cmpd="sng">
            <a:noFill/>
          </a:ln>
        </xdr:spPr>
      </xdr:pic>
      <xdr:sp>
        <xdr:nvSpPr>
          <xdr:cNvPr id="3" name="Line 84"/>
          <xdr:cNvSpPr>
            <a:spLocks/>
          </xdr:cNvSpPr>
        </xdr:nvSpPr>
        <xdr:spPr>
          <a:xfrm>
            <a:off x="175" y="447"/>
            <a:ext cx="3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733425</xdr:colOff>
      <xdr:row>39</xdr:row>
      <xdr:rowOff>85725</xdr:rowOff>
    </xdr:from>
    <xdr:to>
      <xdr:col>7</xdr:col>
      <xdr:colOff>95250</xdr:colOff>
      <xdr:row>41</xdr:row>
      <xdr:rowOff>85725</xdr:rowOff>
    </xdr:to>
    <xdr:sp>
      <xdr:nvSpPr>
        <xdr:cNvPr id="4" name="Oval 97"/>
        <xdr:cNvSpPr>
          <a:spLocks/>
        </xdr:cNvSpPr>
      </xdr:nvSpPr>
      <xdr:spPr>
        <a:xfrm>
          <a:off x="3228975" y="4352925"/>
          <a:ext cx="37147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30</xdr:row>
      <xdr:rowOff>57150</xdr:rowOff>
    </xdr:from>
    <xdr:to>
      <xdr:col>10</xdr:col>
      <xdr:colOff>295275</xdr:colOff>
      <xdr:row>30</xdr:row>
      <xdr:rowOff>57150</xdr:rowOff>
    </xdr:to>
    <xdr:sp>
      <xdr:nvSpPr>
        <xdr:cNvPr id="5" name="Line 6"/>
        <xdr:cNvSpPr>
          <a:spLocks/>
        </xdr:cNvSpPr>
      </xdr:nvSpPr>
      <xdr:spPr>
        <a:xfrm>
          <a:off x="1466850" y="3067050"/>
          <a:ext cx="461010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37</xdr:row>
      <xdr:rowOff>66675</xdr:rowOff>
    </xdr:from>
    <xdr:to>
      <xdr:col>5</xdr:col>
      <xdr:colOff>428625</xdr:colOff>
      <xdr:row>38</xdr:row>
      <xdr:rowOff>85725</xdr:rowOff>
    </xdr:to>
    <xdr:sp>
      <xdr:nvSpPr>
        <xdr:cNvPr id="6" name="Text Box 85"/>
        <xdr:cNvSpPr txBox="1">
          <a:spLocks noChangeArrowheads="1"/>
        </xdr:cNvSpPr>
      </xdr:nvSpPr>
      <xdr:spPr>
        <a:xfrm>
          <a:off x="1762125" y="4010025"/>
          <a:ext cx="1333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0</a:t>
          </a:r>
        </a:p>
      </xdr:txBody>
    </xdr:sp>
    <xdr:clientData/>
  </xdr:twoCellAnchor>
  <xdr:twoCellAnchor>
    <xdr:from>
      <xdr:col>8</xdr:col>
      <xdr:colOff>285750</xdr:colOff>
      <xdr:row>37</xdr:row>
      <xdr:rowOff>66675</xdr:rowOff>
    </xdr:from>
    <xdr:to>
      <xdr:col>8</xdr:col>
      <xdr:colOff>533400</xdr:colOff>
      <xdr:row>38</xdr:row>
      <xdr:rowOff>85725</xdr:rowOff>
    </xdr:to>
    <xdr:sp>
      <xdr:nvSpPr>
        <xdr:cNvPr id="7" name="Text Box 86"/>
        <xdr:cNvSpPr txBox="1">
          <a:spLocks noChangeArrowheads="1"/>
        </xdr:cNvSpPr>
      </xdr:nvSpPr>
      <xdr:spPr>
        <a:xfrm>
          <a:off x="4810125" y="4010025"/>
          <a:ext cx="2476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100</a:t>
          </a:r>
        </a:p>
      </xdr:txBody>
    </xdr:sp>
    <xdr:clientData/>
  </xdr:twoCellAnchor>
  <xdr:twoCellAnchor>
    <xdr:from>
      <xdr:col>6</xdr:col>
      <xdr:colOff>790575</xdr:colOff>
      <xdr:row>37</xdr:row>
      <xdr:rowOff>66675</xdr:rowOff>
    </xdr:from>
    <xdr:to>
      <xdr:col>6</xdr:col>
      <xdr:colOff>981075</xdr:colOff>
      <xdr:row>38</xdr:row>
      <xdr:rowOff>85725</xdr:rowOff>
    </xdr:to>
    <xdr:sp>
      <xdr:nvSpPr>
        <xdr:cNvPr id="8" name="Text Box 87"/>
        <xdr:cNvSpPr txBox="1">
          <a:spLocks noChangeArrowheads="1"/>
        </xdr:cNvSpPr>
      </xdr:nvSpPr>
      <xdr:spPr>
        <a:xfrm>
          <a:off x="3286125" y="4010025"/>
          <a:ext cx="1905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50</a:t>
          </a:r>
        </a:p>
      </xdr:txBody>
    </xdr:sp>
    <xdr:clientData/>
  </xdr:twoCellAnchor>
  <xdr:twoCellAnchor>
    <xdr:from>
      <xdr:col>5</xdr:col>
      <xdr:colOff>571500</xdr:colOff>
      <xdr:row>37</xdr:row>
      <xdr:rowOff>66675</xdr:rowOff>
    </xdr:from>
    <xdr:to>
      <xdr:col>5</xdr:col>
      <xdr:colOff>762000</xdr:colOff>
      <xdr:row>38</xdr:row>
      <xdr:rowOff>85725</xdr:rowOff>
    </xdr:to>
    <xdr:sp>
      <xdr:nvSpPr>
        <xdr:cNvPr id="9" name="Text Box 88"/>
        <xdr:cNvSpPr txBox="1">
          <a:spLocks noChangeArrowheads="1"/>
        </xdr:cNvSpPr>
      </xdr:nvSpPr>
      <xdr:spPr>
        <a:xfrm>
          <a:off x="2038350" y="4010025"/>
          <a:ext cx="1905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10</a:t>
          </a:r>
        </a:p>
      </xdr:txBody>
    </xdr:sp>
    <xdr:clientData/>
  </xdr:twoCellAnchor>
  <xdr:twoCellAnchor>
    <xdr:from>
      <xdr:col>5</xdr:col>
      <xdr:colOff>885825</xdr:colOff>
      <xdr:row>37</xdr:row>
      <xdr:rowOff>66675</xdr:rowOff>
    </xdr:from>
    <xdr:to>
      <xdr:col>6</xdr:col>
      <xdr:colOff>47625</xdr:colOff>
      <xdr:row>38</xdr:row>
      <xdr:rowOff>85725</xdr:rowOff>
    </xdr:to>
    <xdr:sp>
      <xdr:nvSpPr>
        <xdr:cNvPr id="10" name="Text Box 89"/>
        <xdr:cNvSpPr txBox="1">
          <a:spLocks noChangeArrowheads="1"/>
        </xdr:cNvSpPr>
      </xdr:nvSpPr>
      <xdr:spPr>
        <a:xfrm>
          <a:off x="2352675" y="4010025"/>
          <a:ext cx="1905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a:t>
          </a:r>
        </a:p>
      </xdr:txBody>
    </xdr:sp>
    <xdr:clientData/>
  </xdr:twoCellAnchor>
  <xdr:twoCellAnchor>
    <xdr:from>
      <xdr:col>6</xdr:col>
      <xdr:colOff>161925</xdr:colOff>
      <xdr:row>37</xdr:row>
      <xdr:rowOff>66675</xdr:rowOff>
    </xdr:from>
    <xdr:to>
      <xdr:col>6</xdr:col>
      <xdr:colOff>352425</xdr:colOff>
      <xdr:row>38</xdr:row>
      <xdr:rowOff>85725</xdr:rowOff>
    </xdr:to>
    <xdr:sp>
      <xdr:nvSpPr>
        <xdr:cNvPr id="11" name="Text Box 90"/>
        <xdr:cNvSpPr txBox="1">
          <a:spLocks noChangeArrowheads="1"/>
        </xdr:cNvSpPr>
      </xdr:nvSpPr>
      <xdr:spPr>
        <a:xfrm>
          <a:off x="2657475" y="4010025"/>
          <a:ext cx="1905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30</a:t>
          </a:r>
        </a:p>
      </xdr:txBody>
    </xdr:sp>
    <xdr:clientData/>
  </xdr:twoCellAnchor>
  <xdr:twoCellAnchor>
    <xdr:from>
      <xdr:col>6</xdr:col>
      <xdr:colOff>476250</xdr:colOff>
      <xdr:row>37</xdr:row>
      <xdr:rowOff>66675</xdr:rowOff>
    </xdr:from>
    <xdr:to>
      <xdr:col>6</xdr:col>
      <xdr:colOff>666750</xdr:colOff>
      <xdr:row>38</xdr:row>
      <xdr:rowOff>85725</xdr:rowOff>
    </xdr:to>
    <xdr:sp>
      <xdr:nvSpPr>
        <xdr:cNvPr id="12" name="Text Box 91"/>
        <xdr:cNvSpPr txBox="1">
          <a:spLocks noChangeArrowheads="1"/>
        </xdr:cNvSpPr>
      </xdr:nvSpPr>
      <xdr:spPr>
        <a:xfrm>
          <a:off x="2971800" y="4010025"/>
          <a:ext cx="1905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40</a:t>
          </a:r>
        </a:p>
      </xdr:txBody>
    </xdr:sp>
    <xdr:clientData/>
  </xdr:twoCellAnchor>
  <xdr:twoCellAnchor>
    <xdr:from>
      <xdr:col>7</xdr:col>
      <xdr:colOff>85725</xdr:colOff>
      <xdr:row>37</xdr:row>
      <xdr:rowOff>66675</xdr:rowOff>
    </xdr:from>
    <xdr:to>
      <xdr:col>7</xdr:col>
      <xdr:colOff>276225</xdr:colOff>
      <xdr:row>38</xdr:row>
      <xdr:rowOff>85725</xdr:rowOff>
    </xdr:to>
    <xdr:sp>
      <xdr:nvSpPr>
        <xdr:cNvPr id="13" name="Text Box 92"/>
        <xdr:cNvSpPr txBox="1">
          <a:spLocks noChangeArrowheads="1"/>
        </xdr:cNvSpPr>
      </xdr:nvSpPr>
      <xdr:spPr>
        <a:xfrm>
          <a:off x="3590925" y="4010025"/>
          <a:ext cx="1905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60</a:t>
          </a:r>
        </a:p>
      </xdr:txBody>
    </xdr:sp>
    <xdr:clientData/>
  </xdr:twoCellAnchor>
  <xdr:twoCellAnchor>
    <xdr:from>
      <xdr:col>7</xdr:col>
      <xdr:colOff>400050</xdr:colOff>
      <xdr:row>37</xdr:row>
      <xdr:rowOff>66675</xdr:rowOff>
    </xdr:from>
    <xdr:to>
      <xdr:col>7</xdr:col>
      <xdr:colOff>590550</xdr:colOff>
      <xdr:row>38</xdr:row>
      <xdr:rowOff>85725</xdr:rowOff>
    </xdr:to>
    <xdr:sp>
      <xdr:nvSpPr>
        <xdr:cNvPr id="14" name="Text Box 93"/>
        <xdr:cNvSpPr txBox="1">
          <a:spLocks noChangeArrowheads="1"/>
        </xdr:cNvSpPr>
      </xdr:nvSpPr>
      <xdr:spPr>
        <a:xfrm>
          <a:off x="3905250" y="4010025"/>
          <a:ext cx="1905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70</a:t>
          </a:r>
        </a:p>
      </xdr:txBody>
    </xdr:sp>
    <xdr:clientData/>
  </xdr:twoCellAnchor>
  <xdr:twoCellAnchor>
    <xdr:from>
      <xdr:col>7</xdr:col>
      <xdr:colOff>714375</xdr:colOff>
      <xdr:row>37</xdr:row>
      <xdr:rowOff>66675</xdr:rowOff>
    </xdr:from>
    <xdr:to>
      <xdr:col>7</xdr:col>
      <xdr:colOff>904875</xdr:colOff>
      <xdr:row>38</xdr:row>
      <xdr:rowOff>85725</xdr:rowOff>
    </xdr:to>
    <xdr:sp>
      <xdr:nvSpPr>
        <xdr:cNvPr id="15" name="Text Box 94"/>
        <xdr:cNvSpPr txBox="1">
          <a:spLocks noChangeArrowheads="1"/>
        </xdr:cNvSpPr>
      </xdr:nvSpPr>
      <xdr:spPr>
        <a:xfrm>
          <a:off x="4219575" y="4010025"/>
          <a:ext cx="1905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80</a:t>
          </a:r>
        </a:p>
      </xdr:txBody>
    </xdr:sp>
    <xdr:clientData/>
  </xdr:twoCellAnchor>
  <xdr:twoCellAnchor>
    <xdr:from>
      <xdr:col>8</xdr:col>
      <xdr:colOff>9525</xdr:colOff>
      <xdr:row>37</xdr:row>
      <xdr:rowOff>66675</xdr:rowOff>
    </xdr:from>
    <xdr:to>
      <xdr:col>8</xdr:col>
      <xdr:colOff>200025</xdr:colOff>
      <xdr:row>38</xdr:row>
      <xdr:rowOff>85725</xdr:rowOff>
    </xdr:to>
    <xdr:sp>
      <xdr:nvSpPr>
        <xdr:cNvPr id="16" name="Text Box 95"/>
        <xdr:cNvSpPr txBox="1">
          <a:spLocks noChangeArrowheads="1"/>
        </xdr:cNvSpPr>
      </xdr:nvSpPr>
      <xdr:spPr>
        <a:xfrm>
          <a:off x="4533900" y="4010025"/>
          <a:ext cx="1905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90</a:t>
          </a:r>
        </a:p>
      </xdr:txBody>
    </xdr:sp>
    <xdr:clientData/>
  </xdr:twoCellAnchor>
  <xdr:oneCellAnchor>
    <xdr:from>
      <xdr:col>4</xdr:col>
      <xdr:colOff>238125</xdr:colOff>
      <xdr:row>38</xdr:row>
      <xdr:rowOff>19050</xdr:rowOff>
    </xdr:from>
    <xdr:ext cx="419100" cy="161925"/>
    <xdr:sp>
      <xdr:nvSpPr>
        <xdr:cNvPr id="17" name="Text Box 101"/>
        <xdr:cNvSpPr txBox="1">
          <a:spLocks noChangeArrowheads="1"/>
        </xdr:cNvSpPr>
      </xdr:nvSpPr>
      <xdr:spPr>
        <a:xfrm>
          <a:off x="1381125" y="4124325"/>
          <a:ext cx="41910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gar nicht</a:t>
          </a:r>
        </a:p>
      </xdr:txBody>
    </xdr:sp>
    <xdr:clientData/>
  </xdr:oneCellAnchor>
  <xdr:oneCellAnchor>
    <xdr:from>
      <xdr:col>8</xdr:col>
      <xdr:colOff>400050</xdr:colOff>
      <xdr:row>38</xdr:row>
      <xdr:rowOff>19050</xdr:rowOff>
    </xdr:from>
    <xdr:ext cx="400050" cy="161925"/>
    <xdr:sp>
      <xdr:nvSpPr>
        <xdr:cNvPr id="18" name="Text Box 102"/>
        <xdr:cNvSpPr txBox="1">
          <a:spLocks noChangeArrowheads="1"/>
        </xdr:cNvSpPr>
      </xdr:nvSpPr>
      <xdr:spPr>
        <a:xfrm>
          <a:off x="4924425" y="4124325"/>
          <a:ext cx="400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sehr gut</a:t>
          </a:r>
        </a:p>
      </xdr:txBody>
    </xdr:sp>
    <xdr:clientData/>
  </xdr:oneCellAnchor>
  <xdr:oneCellAnchor>
    <xdr:from>
      <xdr:col>6</xdr:col>
      <xdr:colOff>495300</xdr:colOff>
      <xdr:row>41</xdr:row>
      <xdr:rowOff>123825</xdr:rowOff>
    </xdr:from>
    <xdr:ext cx="771525" cy="161925"/>
    <xdr:sp>
      <xdr:nvSpPr>
        <xdr:cNvPr id="19" name="Text Box 104"/>
        <xdr:cNvSpPr txBox="1">
          <a:spLocks noChangeArrowheads="1"/>
        </xdr:cNvSpPr>
      </xdr:nvSpPr>
      <xdr:spPr>
        <a:xfrm>
          <a:off x="2990850" y="47148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eigene Auswahl</a:t>
          </a:r>
        </a:p>
      </xdr:txBody>
    </xdr:sp>
    <xdr:clientData/>
  </xdr:oneCellAnchor>
  <xdr:twoCellAnchor>
    <xdr:from>
      <xdr:col>11</xdr:col>
      <xdr:colOff>9525</xdr:colOff>
      <xdr:row>13</xdr:row>
      <xdr:rowOff>9525</xdr:rowOff>
    </xdr:from>
    <xdr:to>
      <xdr:col>15</xdr:col>
      <xdr:colOff>171450</xdr:colOff>
      <xdr:row>21</xdr:row>
      <xdr:rowOff>28575</xdr:rowOff>
    </xdr:to>
    <xdr:sp>
      <xdr:nvSpPr>
        <xdr:cNvPr id="20" name="Text Box 105"/>
        <xdr:cNvSpPr txBox="1">
          <a:spLocks noChangeArrowheads="1"/>
        </xdr:cNvSpPr>
      </xdr:nvSpPr>
      <xdr:spPr>
        <a:xfrm>
          <a:off x="6143625" y="171450"/>
          <a:ext cx="1952625" cy="1409700"/>
        </a:xfrm>
        <a:prstGeom prst="rect">
          <a:avLst/>
        </a:prstGeom>
        <a:noFill/>
        <a:ln w="9525" cmpd="sng">
          <a:noFill/>
        </a:ln>
      </xdr:spPr>
      <xdr:txBody>
        <a:bodyPr vertOverflow="clip" wrap="square" lIns="27432" tIns="22860" rIns="0" bIns="0"/>
        <a:p>
          <a:pPr algn="l">
            <a:defRPr/>
          </a:pPr>
          <a:r>
            <a:rPr lang="en-US" cap="none" sz="1000" b="0" i="0" u="none" baseline="0">
              <a:solidFill>
                <a:srgbClr val="969696"/>
              </a:solidFill>
              <a:latin typeface="Arial"/>
              <a:ea typeface="Arial"/>
              <a:cs typeface="Arial"/>
            </a:rPr>
            <a:t>Diese Schnellberechnung dient dem Einstieg in die Rating-Thematik. Sie ersetzt in keinem Fall eine umfassende Unternehmensanalyse und tiefergehende Ratingvorbereitung, wie sie z.B. mit dem DATEV-Rating-Angebot möglich ist.</a:t>
          </a:r>
        </a:p>
      </xdr:txBody>
    </xdr:sp>
    <xdr:clientData fPrintsWithSheet="0"/>
  </xdr:twoCellAnchor>
  <xdr:twoCellAnchor editAs="oneCell">
    <xdr:from>
      <xdr:col>8</xdr:col>
      <xdr:colOff>781050</xdr:colOff>
      <xdr:row>12</xdr:row>
      <xdr:rowOff>123825</xdr:rowOff>
    </xdr:from>
    <xdr:to>
      <xdr:col>10</xdr:col>
      <xdr:colOff>123825</xdr:colOff>
      <xdr:row>15</xdr:row>
      <xdr:rowOff>238125</xdr:rowOff>
    </xdr:to>
    <xdr:pic>
      <xdr:nvPicPr>
        <xdr:cNvPr id="21" name="Picture 108" descr="DATEV_RGB_63px"/>
        <xdr:cNvPicPr preferRelativeResize="1">
          <a:picLocks noChangeAspect="1"/>
        </xdr:cNvPicPr>
      </xdr:nvPicPr>
      <xdr:blipFill>
        <a:blip r:embed="rId2"/>
        <a:stretch>
          <a:fillRect/>
        </a:stretch>
      </xdr:blipFill>
      <xdr:spPr>
        <a:xfrm>
          <a:off x="5305425" y="123825"/>
          <a:ext cx="600075" cy="600075"/>
        </a:xfrm>
        <a:prstGeom prst="rect">
          <a:avLst/>
        </a:prstGeom>
        <a:noFill/>
        <a:ln w="9525" cmpd="sng">
          <a:noFill/>
        </a:ln>
      </xdr:spPr>
    </xdr:pic>
    <xdr:clientData/>
  </xdr:twoCellAnchor>
  <xdr:twoCellAnchor editAs="oneCell">
    <xdr:from>
      <xdr:col>8</xdr:col>
      <xdr:colOff>762000</xdr:colOff>
      <xdr:row>17</xdr:row>
      <xdr:rowOff>28575</xdr:rowOff>
    </xdr:from>
    <xdr:to>
      <xdr:col>10</xdr:col>
      <xdr:colOff>114300</xdr:colOff>
      <xdr:row>20</xdr:row>
      <xdr:rowOff>152400</xdr:rowOff>
    </xdr:to>
    <xdr:pic>
      <xdr:nvPicPr>
        <xdr:cNvPr id="22" name="Picture 109" descr="Schnellberechnung_Balkenchart_48x48"/>
        <xdr:cNvPicPr preferRelativeResize="1">
          <a:picLocks noChangeAspect="1"/>
        </xdr:cNvPicPr>
      </xdr:nvPicPr>
      <xdr:blipFill>
        <a:blip r:embed="rId3"/>
        <a:stretch>
          <a:fillRect/>
        </a:stretch>
      </xdr:blipFill>
      <xdr:spPr>
        <a:xfrm>
          <a:off x="5286375" y="933450"/>
          <a:ext cx="609600" cy="609600"/>
        </a:xfrm>
        <a:prstGeom prst="rect">
          <a:avLst/>
        </a:prstGeom>
        <a:noFill/>
        <a:ln w="9525" cmpd="sng">
          <a:noFill/>
        </a:ln>
      </xdr:spPr>
    </xdr:pic>
    <xdr:clientData/>
  </xdr:twoCellAnchor>
  <xdr:twoCellAnchor>
    <xdr:from>
      <xdr:col>8</xdr:col>
      <xdr:colOff>533400</xdr:colOff>
      <xdr:row>25</xdr:row>
      <xdr:rowOff>28575</xdr:rowOff>
    </xdr:from>
    <xdr:to>
      <xdr:col>10</xdr:col>
      <xdr:colOff>161925</xdr:colOff>
      <xdr:row>27</xdr:row>
      <xdr:rowOff>9525</xdr:rowOff>
    </xdr:to>
    <xdr:pic>
      <xdr:nvPicPr>
        <xdr:cNvPr id="23" name="cbn_drucken"/>
        <xdr:cNvPicPr preferRelativeResize="1">
          <a:picLocks noChangeAspect="0"/>
        </xdr:cNvPicPr>
      </xdr:nvPicPr>
      <xdr:blipFill>
        <a:blip r:embed="rId4"/>
        <a:stretch>
          <a:fillRect/>
        </a:stretch>
      </xdr:blipFill>
      <xdr:spPr>
        <a:xfrm>
          <a:off x="5057775" y="2228850"/>
          <a:ext cx="885825" cy="304800"/>
        </a:xfrm>
        <a:prstGeom prst="rect">
          <a:avLst/>
        </a:prstGeom>
        <a:solidFill>
          <a:srgbClr val="FFFFFF"/>
        </a:solidFill>
        <a:ln w="1" cmpd="sng">
          <a:noFill/>
        </a:ln>
      </xdr:spPr>
    </xdr:pic>
    <xdr:clientData fPrintsWithSheet="0"/>
  </xdr:twoCellAnchor>
  <xdr:twoCellAnchor>
    <xdr:from>
      <xdr:col>8</xdr:col>
      <xdr:colOff>533400</xdr:colOff>
      <xdr:row>27</xdr:row>
      <xdr:rowOff>38100</xdr:rowOff>
    </xdr:from>
    <xdr:to>
      <xdr:col>10</xdr:col>
      <xdr:colOff>161925</xdr:colOff>
      <xdr:row>29</xdr:row>
      <xdr:rowOff>19050</xdr:rowOff>
    </xdr:to>
    <xdr:pic>
      <xdr:nvPicPr>
        <xdr:cNvPr id="24" name="cbn_info"/>
        <xdr:cNvPicPr preferRelativeResize="1">
          <a:picLocks noChangeAspect="1"/>
        </xdr:cNvPicPr>
      </xdr:nvPicPr>
      <xdr:blipFill>
        <a:blip r:embed="rId5"/>
        <a:stretch>
          <a:fillRect/>
        </a:stretch>
      </xdr:blipFill>
      <xdr:spPr>
        <a:xfrm>
          <a:off x="5057775" y="2562225"/>
          <a:ext cx="885825" cy="304800"/>
        </a:xfrm>
        <a:prstGeom prst="rect">
          <a:avLst/>
        </a:prstGeom>
        <a:solidFill>
          <a:srgbClr val="FFFFFF"/>
        </a:solidFill>
        <a:ln w="1" cmpd="sng">
          <a:noFill/>
        </a:ln>
      </xdr:spPr>
    </xdr:pic>
    <xdr:clientData fPrintsWithSheet="0"/>
  </xdr:twoCellAnchor>
  <xdr:twoCellAnchor>
    <xdr:from>
      <xdr:col>8</xdr:col>
      <xdr:colOff>533400</xdr:colOff>
      <xdr:row>40</xdr:row>
      <xdr:rowOff>85725</xdr:rowOff>
    </xdr:from>
    <xdr:to>
      <xdr:col>10</xdr:col>
      <xdr:colOff>161925</xdr:colOff>
      <xdr:row>42</xdr:row>
      <xdr:rowOff>66675</xdr:rowOff>
    </xdr:to>
    <xdr:pic>
      <xdr:nvPicPr>
        <xdr:cNvPr id="25" name="cbn_Fragen"/>
        <xdr:cNvPicPr preferRelativeResize="1">
          <a:picLocks noChangeAspect="0"/>
        </xdr:cNvPicPr>
      </xdr:nvPicPr>
      <xdr:blipFill>
        <a:blip r:embed="rId6"/>
        <a:stretch>
          <a:fillRect/>
        </a:stretch>
      </xdr:blipFill>
      <xdr:spPr>
        <a:xfrm>
          <a:off x="5057775" y="4514850"/>
          <a:ext cx="885825" cy="304800"/>
        </a:xfrm>
        <a:prstGeom prst="rect">
          <a:avLst/>
        </a:prstGeom>
        <a:solidFill>
          <a:srgbClr val="FFFFFF"/>
        </a:solidFill>
        <a:ln w="1" cmpd="sng">
          <a:noFill/>
        </a:ln>
      </xdr:spPr>
    </xdr:pic>
    <xdr:clientData fPrintsWithSheet="0"/>
  </xdr:twoCellAnchor>
  <xdr:twoCellAnchor>
    <xdr:from>
      <xdr:col>5</xdr:col>
      <xdr:colOff>38100</xdr:colOff>
      <xdr:row>35</xdr:row>
      <xdr:rowOff>85725</xdr:rowOff>
    </xdr:from>
    <xdr:to>
      <xdr:col>8</xdr:col>
      <xdr:colOff>714375</xdr:colOff>
      <xdr:row>36</xdr:row>
      <xdr:rowOff>142875</xdr:rowOff>
    </xdr:to>
    <xdr:pic>
      <xdr:nvPicPr>
        <xdr:cNvPr id="26" name="ScrollBar1"/>
        <xdr:cNvPicPr preferRelativeResize="1">
          <a:picLocks noChangeAspect="1"/>
        </xdr:cNvPicPr>
      </xdr:nvPicPr>
      <xdr:blipFill>
        <a:blip r:embed="rId7"/>
        <a:stretch>
          <a:fillRect/>
        </a:stretch>
      </xdr:blipFill>
      <xdr:spPr>
        <a:xfrm>
          <a:off x="1504950" y="3705225"/>
          <a:ext cx="3733800" cy="2190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10</xdr:row>
      <xdr:rowOff>114300</xdr:rowOff>
    </xdr:from>
    <xdr:to>
      <xdr:col>11</xdr:col>
      <xdr:colOff>19050</xdr:colOff>
      <xdr:row>29</xdr:row>
      <xdr:rowOff>28575</xdr:rowOff>
    </xdr:to>
    <xdr:pic>
      <xdr:nvPicPr>
        <xdr:cNvPr id="1" name="Picture 156" descr="Farbverlauf"/>
        <xdr:cNvPicPr preferRelativeResize="1">
          <a:picLocks noChangeAspect="1"/>
        </xdr:cNvPicPr>
      </xdr:nvPicPr>
      <xdr:blipFill>
        <a:blip r:embed="rId1"/>
        <a:stretch>
          <a:fillRect/>
        </a:stretch>
      </xdr:blipFill>
      <xdr:spPr>
        <a:xfrm>
          <a:off x="5924550" y="2552700"/>
          <a:ext cx="3333750" cy="7962900"/>
        </a:xfrm>
        <a:prstGeom prst="rect">
          <a:avLst/>
        </a:prstGeom>
        <a:noFill/>
        <a:ln w="9525" cmpd="sng">
          <a:noFill/>
        </a:ln>
      </xdr:spPr>
    </xdr:pic>
    <xdr:clientData/>
  </xdr:twoCellAnchor>
  <xdr:twoCellAnchor>
    <xdr:from>
      <xdr:col>3</xdr:col>
      <xdr:colOff>19050</xdr:colOff>
      <xdr:row>11</xdr:row>
      <xdr:rowOff>9525</xdr:rowOff>
    </xdr:from>
    <xdr:to>
      <xdr:col>3</xdr:col>
      <xdr:colOff>200025</xdr:colOff>
      <xdr:row>11</xdr:row>
      <xdr:rowOff>171450</xdr:rowOff>
    </xdr:to>
    <xdr:sp>
      <xdr:nvSpPr>
        <xdr:cNvPr id="2" name="Rectangle 42"/>
        <xdr:cNvSpPr>
          <a:spLocks/>
        </xdr:cNvSpPr>
      </xdr:nvSpPr>
      <xdr:spPr>
        <a:xfrm>
          <a:off x="304800" y="2609850"/>
          <a:ext cx="180975" cy="161925"/>
        </a:xfrm>
        <a:prstGeom prst="rect">
          <a:avLst/>
        </a:prstGeom>
        <a:solidFill>
          <a:srgbClr val="99CC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a:t>
          </a:r>
        </a:p>
      </xdr:txBody>
    </xdr:sp>
    <xdr:clientData/>
  </xdr:twoCellAnchor>
  <xdr:twoCellAnchor>
    <xdr:from>
      <xdr:col>3</xdr:col>
      <xdr:colOff>19050</xdr:colOff>
      <xdr:row>12</xdr:row>
      <xdr:rowOff>9525</xdr:rowOff>
    </xdr:from>
    <xdr:to>
      <xdr:col>3</xdr:col>
      <xdr:colOff>200025</xdr:colOff>
      <xdr:row>12</xdr:row>
      <xdr:rowOff>171450</xdr:rowOff>
    </xdr:to>
    <xdr:sp>
      <xdr:nvSpPr>
        <xdr:cNvPr id="3" name="Rectangle 44"/>
        <xdr:cNvSpPr>
          <a:spLocks/>
        </xdr:cNvSpPr>
      </xdr:nvSpPr>
      <xdr:spPr>
        <a:xfrm>
          <a:off x="304800" y="3048000"/>
          <a:ext cx="180975" cy="161925"/>
        </a:xfrm>
        <a:prstGeom prst="rect">
          <a:avLst/>
        </a:prstGeom>
        <a:solidFill>
          <a:srgbClr val="99CC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a:t>
          </a:r>
        </a:p>
      </xdr:txBody>
    </xdr:sp>
    <xdr:clientData/>
  </xdr:twoCellAnchor>
  <xdr:twoCellAnchor>
    <xdr:from>
      <xdr:col>3</xdr:col>
      <xdr:colOff>19050</xdr:colOff>
      <xdr:row>13</xdr:row>
      <xdr:rowOff>9525</xdr:rowOff>
    </xdr:from>
    <xdr:to>
      <xdr:col>3</xdr:col>
      <xdr:colOff>200025</xdr:colOff>
      <xdr:row>13</xdr:row>
      <xdr:rowOff>171450</xdr:rowOff>
    </xdr:to>
    <xdr:sp>
      <xdr:nvSpPr>
        <xdr:cNvPr id="4" name="Rectangle 45"/>
        <xdr:cNvSpPr>
          <a:spLocks/>
        </xdr:cNvSpPr>
      </xdr:nvSpPr>
      <xdr:spPr>
        <a:xfrm>
          <a:off x="304800" y="3486150"/>
          <a:ext cx="180975" cy="161925"/>
        </a:xfrm>
        <a:prstGeom prst="rect">
          <a:avLst/>
        </a:prstGeom>
        <a:solidFill>
          <a:srgbClr val="99CC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3</a:t>
          </a:r>
        </a:p>
      </xdr:txBody>
    </xdr:sp>
    <xdr:clientData/>
  </xdr:twoCellAnchor>
  <xdr:twoCellAnchor>
    <xdr:from>
      <xdr:col>3</xdr:col>
      <xdr:colOff>19050</xdr:colOff>
      <xdr:row>14</xdr:row>
      <xdr:rowOff>9525</xdr:rowOff>
    </xdr:from>
    <xdr:to>
      <xdr:col>3</xdr:col>
      <xdr:colOff>200025</xdr:colOff>
      <xdr:row>14</xdr:row>
      <xdr:rowOff>171450</xdr:rowOff>
    </xdr:to>
    <xdr:sp>
      <xdr:nvSpPr>
        <xdr:cNvPr id="5" name="Rectangle 46"/>
        <xdr:cNvSpPr>
          <a:spLocks/>
        </xdr:cNvSpPr>
      </xdr:nvSpPr>
      <xdr:spPr>
        <a:xfrm>
          <a:off x="304800" y="3924300"/>
          <a:ext cx="180975" cy="161925"/>
        </a:xfrm>
        <a:prstGeom prst="rect">
          <a:avLst/>
        </a:prstGeom>
        <a:solidFill>
          <a:srgbClr val="99CC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4</a:t>
          </a:r>
        </a:p>
      </xdr:txBody>
    </xdr:sp>
    <xdr:clientData/>
  </xdr:twoCellAnchor>
  <xdr:twoCellAnchor>
    <xdr:from>
      <xdr:col>3</xdr:col>
      <xdr:colOff>9525</xdr:colOff>
      <xdr:row>15</xdr:row>
      <xdr:rowOff>9525</xdr:rowOff>
    </xdr:from>
    <xdr:to>
      <xdr:col>3</xdr:col>
      <xdr:colOff>190500</xdr:colOff>
      <xdr:row>15</xdr:row>
      <xdr:rowOff>171450</xdr:rowOff>
    </xdr:to>
    <xdr:sp>
      <xdr:nvSpPr>
        <xdr:cNvPr id="6" name="Rectangle 47"/>
        <xdr:cNvSpPr>
          <a:spLocks/>
        </xdr:cNvSpPr>
      </xdr:nvSpPr>
      <xdr:spPr>
        <a:xfrm>
          <a:off x="295275" y="4362450"/>
          <a:ext cx="180975" cy="161925"/>
        </a:xfrm>
        <a:prstGeom prst="rect">
          <a:avLst/>
        </a:prstGeom>
        <a:solidFill>
          <a:srgbClr val="99CC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5</a:t>
          </a:r>
        </a:p>
      </xdr:txBody>
    </xdr:sp>
    <xdr:clientData/>
  </xdr:twoCellAnchor>
  <xdr:twoCellAnchor>
    <xdr:from>
      <xdr:col>3</xdr:col>
      <xdr:colOff>19050</xdr:colOff>
      <xdr:row>16</xdr:row>
      <xdr:rowOff>9525</xdr:rowOff>
    </xdr:from>
    <xdr:to>
      <xdr:col>3</xdr:col>
      <xdr:colOff>200025</xdr:colOff>
      <xdr:row>16</xdr:row>
      <xdr:rowOff>171450</xdr:rowOff>
    </xdr:to>
    <xdr:sp>
      <xdr:nvSpPr>
        <xdr:cNvPr id="7" name="Rectangle 48"/>
        <xdr:cNvSpPr>
          <a:spLocks/>
        </xdr:cNvSpPr>
      </xdr:nvSpPr>
      <xdr:spPr>
        <a:xfrm>
          <a:off x="304800" y="4800600"/>
          <a:ext cx="180975" cy="161925"/>
        </a:xfrm>
        <a:prstGeom prst="rect">
          <a:avLst/>
        </a:prstGeom>
        <a:solidFill>
          <a:srgbClr val="339966"/>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6</a:t>
          </a:r>
        </a:p>
      </xdr:txBody>
    </xdr:sp>
    <xdr:clientData/>
  </xdr:twoCellAnchor>
  <xdr:twoCellAnchor>
    <xdr:from>
      <xdr:col>3</xdr:col>
      <xdr:colOff>19050</xdr:colOff>
      <xdr:row>17</xdr:row>
      <xdr:rowOff>9525</xdr:rowOff>
    </xdr:from>
    <xdr:to>
      <xdr:col>3</xdr:col>
      <xdr:colOff>200025</xdr:colOff>
      <xdr:row>17</xdr:row>
      <xdr:rowOff>171450</xdr:rowOff>
    </xdr:to>
    <xdr:sp>
      <xdr:nvSpPr>
        <xdr:cNvPr id="8" name="Rectangle 49"/>
        <xdr:cNvSpPr>
          <a:spLocks/>
        </xdr:cNvSpPr>
      </xdr:nvSpPr>
      <xdr:spPr>
        <a:xfrm>
          <a:off x="304800" y="5238750"/>
          <a:ext cx="180975" cy="161925"/>
        </a:xfrm>
        <a:prstGeom prst="rect">
          <a:avLst/>
        </a:prstGeom>
        <a:solidFill>
          <a:srgbClr val="339966"/>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7</a:t>
          </a:r>
        </a:p>
      </xdr:txBody>
    </xdr:sp>
    <xdr:clientData/>
  </xdr:twoCellAnchor>
  <xdr:twoCellAnchor>
    <xdr:from>
      <xdr:col>3</xdr:col>
      <xdr:colOff>19050</xdr:colOff>
      <xdr:row>18</xdr:row>
      <xdr:rowOff>9525</xdr:rowOff>
    </xdr:from>
    <xdr:to>
      <xdr:col>3</xdr:col>
      <xdr:colOff>200025</xdr:colOff>
      <xdr:row>18</xdr:row>
      <xdr:rowOff>171450</xdr:rowOff>
    </xdr:to>
    <xdr:sp>
      <xdr:nvSpPr>
        <xdr:cNvPr id="9" name="Rectangle 51"/>
        <xdr:cNvSpPr>
          <a:spLocks/>
        </xdr:cNvSpPr>
      </xdr:nvSpPr>
      <xdr:spPr>
        <a:xfrm>
          <a:off x="304800" y="5676900"/>
          <a:ext cx="180975" cy="161925"/>
        </a:xfrm>
        <a:prstGeom prst="rect">
          <a:avLst/>
        </a:prstGeom>
        <a:solidFill>
          <a:srgbClr val="339966"/>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8</a:t>
          </a:r>
        </a:p>
      </xdr:txBody>
    </xdr:sp>
    <xdr:clientData/>
  </xdr:twoCellAnchor>
  <xdr:twoCellAnchor>
    <xdr:from>
      <xdr:col>3</xdr:col>
      <xdr:colOff>19050</xdr:colOff>
      <xdr:row>19</xdr:row>
      <xdr:rowOff>9525</xdr:rowOff>
    </xdr:from>
    <xdr:to>
      <xdr:col>3</xdr:col>
      <xdr:colOff>200025</xdr:colOff>
      <xdr:row>19</xdr:row>
      <xdr:rowOff>171450</xdr:rowOff>
    </xdr:to>
    <xdr:sp>
      <xdr:nvSpPr>
        <xdr:cNvPr id="10" name="Rectangle 66"/>
        <xdr:cNvSpPr>
          <a:spLocks/>
        </xdr:cNvSpPr>
      </xdr:nvSpPr>
      <xdr:spPr>
        <a:xfrm>
          <a:off x="304800" y="6115050"/>
          <a:ext cx="180975" cy="161925"/>
        </a:xfrm>
        <a:prstGeom prst="rect">
          <a:avLst/>
        </a:prstGeom>
        <a:solidFill>
          <a:srgbClr val="339966"/>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9</a:t>
          </a:r>
        </a:p>
      </xdr:txBody>
    </xdr:sp>
    <xdr:clientData/>
  </xdr:twoCellAnchor>
  <xdr:twoCellAnchor>
    <xdr:from>
      <xdr:col>3</xdr:col>
      <xdr:colOff>19050</xdr:colOff>
      <xdr:row>20</xdr:row>
      <xdr:rowOff>9525</xdr:rowOff>
    </xdr:from>
    <xdr:to>
      <xdr:col>3</xdr:col>
      <xdr:colOff>200025</xdr:colOff>
      <xdr:row>20</xdr:row>
      <xdr:rowOff>171450</xdr:rowOff>
    </xdr:to>
    <xdr:sp>
      <xdr:nvSpPr>
        <xdr:cNvPr id="11" name="Rectangle 67"/>
        <xdr:cNvSpPr>
          <a:spLocks/>
        </xdr:cNvSpPr>
      </xdr:nvSpPr>
      <xdr:spPr>
        <a:xfrm>
          <a:off x="304800" y="6553200"/>
          <a:ext cx="180975" cy="161925"/>
        </a:xfrm>
        <a:prstGeom prst="rect">
          <a:avLst/>
        </a:prstGeom>
        <a:solidFill>
          <a:srgbClr val="339966"/>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10</a:t>
          </a:r>
        </a:p>
      </xdr:txBody>
    </xdr:sp>
    <xdr:clientData/>
  </xdr:twoCellAnchor>
  <xdr:twoCellAnchor>
    <xdr:from>
      <xdr:col>3</xdr:col>
      <xdr:colOff>19050</xdr:colOff>
      <xdr:row>21</xdr:row>
      <xdr:rowOff>9525</xdr:rowOff>
    </xdr:from>
    <xdr:to>
      <xdr:col>3</xdr:col>
      <xdr:colOff>200025</xdr:colOff>
      <xdr:row>21</xdr:row>
      <xdr:rowOff>171450</xdr:rowOff>
    </xdr:to>
    <xdr:sp>
      <xdr:nvSpPr>
        <xdr:cNvPr id="12" name="Rectangle 77"/>
        <xdr:cNvSpPr>
          <a:spLocks/>
        </xdr:cNvSpPr>
      </xdr:nvSpPr>
      <xdr:spPr>
        <a:xfrm>
          <a:off x="304800" y="6991350"/>
          <a:ext cx="180975" cy="161925"/>
        </a:xfrm>
        <a:prstGeom prst="rect">
          <a:avLst/>
        </a:prstGeom>
        <a:solidFill>
          <a:srgbClr val="339966"/>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11</a:t>
          </a:r>
        </a:p>
      </xdr:txBody>
    </xdr:sp>
    <xdr:clientData/>
  </xdr:twoCellAnchor>
  <xdr:twoCellAnchor>
    <xdr:from>
      <xdr:col>3</xdr:col>
      <xdr:colOff>19050</xdr:colOff>
      <xdr:row>22</xdr:row>
      <xdr:rowOff>9525</xdr:rowOff>
    </xdr:from>
    <xdr:to>
      <xdr:col>3</xdr:col>
      <xdr:colOff>200025</xdr:colOff>
      <xdr:row>22</xdr:row>
      <xdr:rowOff>171450</xdr:rowOff>
    </xdr:to>
    <xdr:sp>
      <xdr:nvSpPr>
        <xdr:cNvPr id="13" name="Rectangle 78"/>
        <xdr:cNvSpPr>
          <a:spLocks/>
        </xdr:cNvSpPr>
      </xdr:nvSpPr>
      <xdr:spPr>
        <a:xfrm>
          <a:off x="304800" y="7429500"/>
          <a:ext cx="180975" cy="161925"/>
        </a:xfrm>
        <a:prstGeom prst="rect">
          <a:avLst/>
        </a:prstGeom>
        <a:solidFill>
          <a:srgbClr val="339966"/>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19050</xdr:colOff>
      <xdr:row>23</xdr:row>
      <xdr:rowOff>9525</xdr:rowOff>
    </xdr:from>
    <xdr:to>
      <xdr:col>3</xdr:col>
      <xdr:colOff>200025</xdr:colOff>
      <xdr:row>23</xdr:row>
      <xdr:rowOff>171450</xdr:rowOff>
    </xdr:to>
    <xdr:sp>
      <xdr:nvSpPr>
        <xdr:cNvPr id="14" name="Rectangle 79"/>
        <xdr:cNvSpPr>
          <a:spLocks/>
        </xdr:cNvSpPr>
      </xdr:nvSpPr>
      <xdr:spPr>
        <a:xfrm>
          <a:off x="304800" y="7867650"/>
          <a:ext cx="180975" cy="161925"/>
        </a:xfrm>
        <a:prstGeom prst="rect">
          <a:avLst/>
        </a:prstGeom>
        <a:solidFill>
          <a:srgbClr val="339966"/>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13</a:t>
          </a:r>
        </a:p>
      </xdr:txBody>
    </xdr:sp>
    <xdr:clientData/>
  </xdr:twoCellAnchor>
  <xdr:twoCellAnchor>
    <xdr:from>
      <xdr:col>3</xdr:col>
      <xdr:colOff>19050</xdr:colOff>
      <xdr:row>24</xdr:row>
      <xdr:rowOff>9525</xdr:rowOff>
    </xdr:from>
    <xdr:to>
      <xdr:col>3</xdr:col>
      <xdr:colOff>200025</xdr:colOff>
      <xdr:row>24</xdr:row>
      <xdr:rowOff>171450</xdr:rowOff>
    </xdr:to>
    <xdr:sp>
      <xdr:nvSpPr>
        <xdr:cNvPr id="15" name="Rectangle 80"/>
        <xdr:cNvSpPr>
          <a:spLocks/>
        </xdr:cNvSpPr>
      </xdr:nvSpPr>
      <xdr:spPr>
        <a:xfrm>
          <a:off x="304800" y="8305800"/>
          <a:ext cx="180975" cy="161925"/>
        </a:xfrm>
        <a:prstGeom prst="rect">
          <a:avLst/>
        </a:prstGeom>
        <a:solidFill>
          <a:srgbClr val="339966"/>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14</a:t>
          </a:r>
        </a:p>
      </xdr:txBody>
    </xdr:sp>
    <xdr:clientData/>
  </xdr:twoCellAnchor>
  <xdr:twoCellAnchor>
    <xdr:from>
      <xdr:col>3</xdr:col>
      <xdr:colOff>19050</xdr:colOff>
      <xdr:row>25</xdr:row>
      <xdr:rowOff>9525</xdr:rowOff>
    </xdr:from>
    <xdr:to>
      <xdr:col>3</xdr:col>
      <xdr:colOff>200025</xdr:colOff>
      <xdr:row>25</xdr:row>
      <xdr:rowOff>171450</xdr:rowOff>
    </xdr:to>
    <xdr:sp>
      <xdr:nvSpPr>
        <xdr:cNvPr id="16" name="Rectangle 81"/>
        <xdr:cNvSpPr>
          <a:spLocks/>
        </xdr:cNvSpPr>
      </xdr:nvSpPr>
      <xdr:spPr>
        <a:xfrm>
          <a:off x="304800" y="8743950"/>
          <a:ext cx="180975" cy="161925"/>
        </a:xfrm>
        <a:prstGeom prst="rect">
          <a:avLst/>
        </a:prstGeom>
        <a:solidFill>
          <a:srgbClr val="FF990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15</a:t>
          </a:r>
        </a:p>
      </xdr:txBody>
    </xdr:sp>
    <xdr:clientData/>
  </xdr:twoCellAnchor>
  <xdr:twoCellAnchor>
    <xdr:from>
      <xdr:col>3</xdr:col>
      <xdr:colOff>19050</xdr:colOff>
      <xdr:row>26</xdr:row>
      <xdr:rowOff>9525</xdr:rowOff>
    </xdr:from>
    <xdr:to>
      <xdr:col>3</xdr:col>
      <xdr:colOff>200025</xdr:colOff>
      <xdr:row>26</xdr:row>
      <xdr:rowOff>171450</xdr:rowOff>
    </xdr:to>
    <xdr:sp>
      <xdr:nvSpPr>
        <xdr:cNvPr id="17" name="Rectangle 82"/>
        <xdr:cNvSpPr>
          <a:spLocks/>
        </xdr:cNvSpPr>
      </xdr:nvSpPr>
      <xdr:spPr>
        <a:xfrm>
          <a:off x="304800" y="9182100"/>
          <a:ext cx="180975" cy="161925"/>
        </a:xfrm>
        <a:prstGeom prst="rect">
          <a:avLst/>
        </a:prstGeom>
        <a:solidFill>
          <a:srgbClr val="FF990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16</a:t>
          </a:r>
        </a:p>
      </xdr:txBody>
    </xdr:sp>
    <xdr:clientData/>
  </xdr:twoCellAnchor>
  <xdr:twoCellAnchor>
    <xdr:from>
      <xdr:col>3</xdr:col>
      <xdr:colOff>19050</xdr:colOff>
      <xdr:row>27</xdr:row>
      <xdr:rowOff>9525</xdr:rowOff>
    </xdr:from>
    <xdr:to>
      <xdr:col>3</xdr:col>
      <xdr:colOff>200025</xdr:colOff>
      <xdr:row>27</xdr:row>
      <xdr:rowOff>171450</xdr:rowOff>
    </xdr:to>
    <xdr:sp>
      <xdr:nvSpPr>
        <xdr:cNvPr id="18" name="Rectangle 83"/>
        <xdr:cNvSpPr>
          <a:spLocks/>
        </xdr:cNvSpPr>
      </xdr:nvSpPr>
      <xdr:spPr>
        <a:xfrm>
          <a:off x="304800" y="9620250"/>
          <a:ext cx="180975" cy="161925"/>
        </a:xfrm>
        <a:prstGeom prst="rect">
          <a:avLst/>
        </a:prstGeom>
        <a:solidFill>
          <a:srgbClr val="FF990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17</a:t>
          </a:r>
        </a:p>
      </xdr:txBody>
    </xdr:sp>
    <xdr:clientData/>
  </xdr:twoCellAnchor>
  <xdr:twoCellAnchor>
    <xdr:from>
      <xdr:col>3</xdr:col>
      <xdr:colOff>19050</xdr:colOff>
      <xdr:row>28</xdr:row>
      <xdr:rowOff>9525</xdr:rowOff>
    </xdr:from>
    <xdr:to>
      <xdr:col>3</xdr:col>
      <xdr:colOff>200025</xdr:colOff>
      <xdr:row>28</xdr:row>
      <xdr:rowOff>171450</xdr:rowOff>
    </xdr:to>
    <xdr:sp>
      <xdr:nvSpPr>
        <xdr:cNvPr id="19" name="Rectangle 84"/>
        <xdr:cNvSpPr>
          <a:spLocks/>
        </xdr:cNvSpPr>
      </xdr:nvSpPr>
      <xdr:spPr>
        <a:xfrm>
          <a:off x="304800" y="10058400"/>
          <a:ext cx="180975" cy="161925"/>
        </a:xfrm>
        <a:prstGeom prst="rect">
          <a:avLst/>
        </a:prstGeom>
        <a:solidFill>
          <a:srgbClr val="FF990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18</a:t>
          </a:r>
        </a:p>
      </xdr:txBody>
    </xdr:sp>
    <xdr:clientData/>
  </xdr:twoCellAnchor>
  <xdr:twoCellAnchor>
    <xdr:from>
      <xdr:col>3</xdr:col>
      <xdr:colOff>19050</xdr:colOff>
      <xdr:row>12</xdr:row>
      <xdr:rowOff>0</xdr:rowOff>
    </xdr:from>
    <xdr:to>
      <xdr:col>11</xdr:col>
      <xdr:colOff>19050</xdr:colOff>
      <xdr:row>12</xdr:row>
      <xdr:rowOff>0</xdr:rowOff>
    </xdr:to>
    <xdr:sp>
      <xdr:nvSpPr>
        <xdr:cNvPr id="20" name="Line 97"/>
        <xdr:cNvSpPr>
          <a:spLocks/>
        </xdr:cNvSpPr>
      </xdr:nvSpPr>
      <xdr:spPr>
        <a:xfrm>
          <a:off x="304800" y="3038475"/>
          <a:ext cx="8953500" cy="0"/>
        </a:xfrm>
        <a:prstGeom prst="line">
          <a:avLst/>
        </a:prstGeom>
        <a:noFill/>
        <a:ln w="2540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14</xdr:row>
      <xdr:rowOff>0</xdr:rowOff>
    </xdr:from>
    <xdr:to>
      <xdr:col>11</xdr:col>
      <xdr:colOff>19050</xdr:colOff>
      <xdr:row>14</xdr:row>
      <xdr:rowOff>0</xdr:rowOff>
    </xdr:to>
    <xdr:sp>
      <xdr:nvSpPr>
        <xdr:cNvPr id="21" name="Line 99"/>
        <xdr:cNvSpPr>
          <a:spLocks/>
        </xdr:cNvSpPr>
      </xdr:nvSpPr>
      <xdr:spPr>
        <a:xfrm>
          <a:off x="304800" y="3914775"/>
          <a:ext cx="8953500" cy="0"/>
        </a:xfrm>
        <a:prstGeom prst="line">
          <a:avLst/>
        </a:prstGeom>
        <a:noFill/>
        <a:ln w="2540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13</xdr:row>
      <xdr:rowOff>0</xdr:rowOff>
    </xdr:from>
    <xdr:to>
      <xdr:col>11</xdr:col>
      <xdr:colOff>19050</xdr:colOff>
      <xdr:row>13</xdr:row>
      <xdr:rowOff>0</xdr:rowOff>
    </xdr:to>
    <xdr:sp>
      <xdr:nvSpPr>
        <xdr:cNvPr id="22" name="Line 100"/>
        <xdr:cNvSpPr>
          <a:spLocks/>
        </xdr:cNvSpPr>
      </xdr:nvSpPr>
      <xdr:spPr>
        <a:xfrm>
          <a:off x="304800" y="3476625"/>
          <a:ext cx="8953500" cy="0"/>
        </a:xfrm>
        <a:prstGeom prst="line">
          <a:avLst/>
        </a:prstGeom>
        <a:noFill/>
        <a:ln w="2540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15</xdr:row>
      <xdr:rowOff>0</xdr:rowOff>
    </xdr:from>
    <xdr:to>
      <xdr:col>11</xdr:col>
      <xdr:colOff>28575</xdr:colOff>
      <xdr:row>15</xdr:row>
      <xdr:rowOff>0</xdr:rowOff>
    </xdr:to>
    <xdr:sp>
      <xdr:nvSpPr>
        <xdr:cNvPr id="23" name="Line 101"/>
        <xdr:cNvSpPr>
          <a:spLocks/>
        </xdr:cNvSpPr>
      </xdr:nvSpPr>
      <xdr:spPr>
        <a:xfrm>
          <a:off x="314325" y="4352925"/>
          <a:ext cx="8953500" cy="0"/>
        </a:xfrm>
        <a:prstGeom prst="line">
          <a:avLst/>
        </a:prstGeom>
        <a:noFill/>
        <a:ln w="2540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16</xdr:row>
      <xdr:rowOff>0</xdr:rowOff>
    </xdr:from>
    <xdr:to>
      <xdr:col>11</xdr:col>
      <xdr:colOff>19050</xdr:colOff>
      <xdr:row>16</xdr:row>
      <xdr:rowOff>0</xdr:rowOff>
    </xdr:to>
    <xdr:sp>
      <xdr:nvSpPr>
        <xdr:cNvPr id="24" name="Line 102"/>
        <xdr:cNvSpPr>
          <a:spLocks/>
        </xdr:cNvSpPr>
      </xdr:nvSpPr>
      <xdr:spPr>
        <a:xfrm>
          <a:off x="304800" y="4791075"/>
          <a:ext cx="8953500" cy="0"/>
        </a:xfrm>
        <a:prstGeom prst="line">
          <a:avLst/>
        </a:prstGeom>
        <a:noFill/>
        <a:ln w="254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17</xdr:row>
      <xdr:rowOff>0</xdr:rowOff>
    </xdr:from>
    <xdr:to>
      <xdr:col>11</xdr:col>
      <xdr:colOff>19050</xdr:colOff>
      <xdr:row>17</xdr:row>
      <xdr:rowOff>0</xdr:rowOff>
    </xdr:to>
    <xdr:sp>
      <xdr:nvSpPr>
        <xdr:cNvPr id="25" name="Line 103"/>
        <xdr:cNvSpPr>
          <a:spLocks/>
        </xdr:cNvSpPr>
      </xdr:nvSpPr>
      <xdr:spPr>
        <a:xfrm>
          <a:off x="304800" y="5229225"/>
          <a:ext cx="8953500" cy="0"/>
        </a:xfrm>
        <a:prstGeom prst="line">
          <a:avLst/>
        </a:prstGeom>
        <a:noFill/>
        <a:ln w="254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18</xdr:row>
      <xdr:rowOff>0</xdr:rowOff>
    </xdr:from>
    <xdr:to>
      <xdr:col>11</xdr:col>
      <xdr:colOff>19050</xdr:colOff>
      <xdr:row>18</xdr:row>
      <xdr:rowOff>0</xdr:rowOff>
    </xdr:to>
    <xdr:sp>
      <xdr:nvSpPr>
        <xdr:cNvPr id="26" name="Line 104"/>
        <xdr:cNvSpPr>
          <a:spLocks/>
        </xdr:cNvSpPr>
      </xdr:nvSpPr>
      <xdr:spPr>
        <a:xfrm>
          <a:off x="304800" y="5667375"/>
          <a:ext cx="8953500" cy="0"/>
        </a:xfrm>
        <a:prstGeom prst="line">
          <a:avLst/>
        </a:prstGeom>
        <a:noFill/>
        <a:ln w="254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19</xdr:row>
      <xdr:rowOff>0</xdr:rowOff>
    </xdr:from>
    <xdr:to>
      <xdr:col>11</xdr:col>
      <xdr:colOff>19050</xdr:colOff>
      <xdr:row>19</xdr:row>
      <xdr:rowOff>0</xdr:rowOff>
    </xdr:to>
    <xdr:sp>
      <xdr:nvSpPr>
        <xdr:cNvPr id="27" name="Line 105"/>
        <xdr:cNvSpPr>
          <a:spLocks/>
        </xdr:cNvSpPr>
      </xdr:nvSpPr>
      <xdr:spPr>
        <a:xfrm>
          <a:off x="304800" y="6105525"/>
          <a:ext cx="8953500" cy="0"/>
        </a:xfrm>
        <a:prstGeom prst="line">
          <a:avLst/>
        </a:prstGeom>
        <a:noFill/>
        <a:ln w="254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20</xdr:row>
      <xdr:rowOff>0</xdr:rowOff>
    </xdr:from>
    <xdr:to>
      <xdr:col>11</xdr:col>
      <xdr:colOff>19050</xdr:colOff>
      <xdr:row>20</xdr:row>
      <xdr:rowOff>0</xdr:rowOff>
    </xdr:to>
    <xdr:sp>
      <xdr:nvSpPr>
        <xdr:cNvPr id="28" name="Line 106"/>
        <xdr:cNvSpPr>
          <a:spLocks/>
        </xdr:cNvSpPr>
      </xdr:nvSpPr>
      <xdr:spPr>
        <a:xfrm>
          <a:off x="304800" y="6543675"/>
          <a:ext cx="8953500" cy="0"/>
        </a:xfrm>
        <a:prstGeom prst="line">
          <a:avLst/>
        </a:prstGeom>
        <a:noFill/>
        <a:ln w="254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21</xdr:row>
      <xdr:rowOff>0</xdr:rowOff>
    </xdr:from>
    <xdr:to>
      <xdr:col>11</xdr:col>
      <xdr:colOff>19050</xdr:colOff>
      <xdr:row>21</xdr:row>
      <xdr:rowOff>0</xdr:rowOff>
    </xdr:to>
    <xdr:sp>
      <xdr:nvSpPr>
        <xdr:cNvPr id="29" name="Line 107"/>
        <xdr:cNvSpPr>
          <a:spLocks/>
        </xdr:cNvSpPr>
      </xdr:nvSpPr>
      <xdr:spPr>
        <a:xfrm>
          <a:off x="304800" y="6981825"/>
          <a:ext cx="8953500" cy="0"/>
        </a:xfrm>
        <a:prstGeom prst="line">
          <a:avLst/>
        </a:prstGeom>
        <a:noFill/>
        <a:ln w="254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22</xdr:row>
      <xdr:rowOff>0</xdr:rowOff>
    </xdr:from>
    <xdr:to>
      <xdr:col>11</xdr:col>
      <xdr:colOff>19050</xdr:colOff>
      <xdr:row>22</xdr:row>
      <xdr:rowOff>0</xdr:rowOff>
    </xdr:to>
    <xdr:sp>
      <xdr:nvSpPr>
        <xdr:cNvPr id="30" name="Line 108"/>
        <xdr:cNvSpPr>
          <a:spLocks/>
        </xdr:cNvSpPr>
      </xdr:nvSpPr>
      <xdr:spPr>
        <a:xfrm>
          <a:off x="304800" y="7419975"/>
          <a:ext cx="8953500" cy="0"/>
        </a:xfrm>
        <a:prstGeom prst="line">
          <a:avLst/>
        </a:prstGeom>
        <a:noFill/>
        <a:ln w="254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23</xdr:row>
      <xdr:rowOff>0</xdr:rowOff>
    </xdr:from>
    <xdr:to>
      <xdr:col>11</xdr:col>
      <xdr:colOff>19050</xdr:colOff>
      <xdr:row>23</xdr:row>
      <xdr:rowOff>0</xdr:rowOff>
    </xdr:to>
    <xdr:sp>
      <xdr:nvSpPr>
        <xdr:cNvPr id="31" name="Line 109"/>
        <xdr:cNvSpPr>
          <a:spLocks/>
        </xdr:cNvSpPr>
      </xdr:nvSpPr>
      <xdr:spPr>
        <a:xfrm>
          <a:off x="304800" y="7858125"/>
          <a:ext cx="8953500" cy="0"/>
        </a:xfrm>
        <a:prstGeom prst="line">
          <a:avLst/>
        </a:prstGeom>
        <a:noFill/>
        <a:ln w="254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24</xdr:row>
      <xdr:rowOff>0</xdr:rowOff>
    </xdr:from>
    <xdr:to>
      <xdr:col>11</xdr:col>
      <xdr:colOff>19050</xdr:colOff>
      <xdr:row>24</xdr:row>
      <xdr:rowOff>0</xdr:rowOff>
    </xdr:to>
    <xdr:sp>
      <xdr:nvSpPr>
        <xdr:cNvPr id="32" name="Line 110"/>
        <xdr:cNvSpPr>
          <a:spLocks/>
        </xdr:cNvSpPr>
      </xdr:nvSpPr>
      <xdr:spPr>
        <a:xfrm>
          <a:off x="304800" y="8296275"/>
          <a:ext cx="8953500" cy="0"/>
        </a:xfrm>
        <a:prstGeom prst="line">
          <a:avLst/>
        </a:prstGeom>
        <a:noFill/>
        <a:ln w="254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25</xdr:row>
      <xdr:rowOff>0</xdr:rowOff>
    </xdr:from>
    <xdr:to>
      <xdr:col>11</xdr:col>
      <xdr:colOff>19050</xdr:colOff>
      <xdr:row>25</xdr:row>
      <xdr:rowOff>0</xdr:rowOff>
    </xdr:to>
    <xdr:sp>
      <xdr:nvSpPr>
        <xdr:cNvPr id="33" name="Line 111"/>
        <xdr:cNvSpPr>
          <a:spLocks/>
        </xdr:cNvSpPr>
      </xdr:nvSpPr>
      <xdr:spPr>
        <a:xfrm>
          <a:off x="304800" y="8734425"/>
          <a:ext cx="8953500" cy="0"/>
        </a:xfrm>
        <a:prstGeom prst="line">
          <a:avLst/>
        </a:prstGeom>
        <a:noFill/>
        <a:ln w="2540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26</xdr:row>
      <xdr:rowOff>0</xdr:rowOff>
    </xdr:from>
    <xdr:to>
      <xdr:col>11</xdr:col>
      <xdr:colOff>19050</xdr:colOff>
      <xdr:row>26</xdr:row>
      <xdr:rowOff>0</xdr:rowOff>
    </xdr:to>
    <xdr:sp>
      <xdr:nvSpPr>
        <xdr:cNvPr id="34" name="Line 112"/>
        <xdr:cNvSpPr>
          <a:spLocks/>
        </xdr:cNvSpPr>
      </xdr:nvSpPr>
      <xdr:spPr>
        <a:xfrm>
          <a:off x="304800" y="9172575"/>
          <a:ext cx="8953500" cy="0"/>
        </a:xfrm>
        <a:prstGeom prst="line">
          <a:avLst/>
        </a:prstGeom>
        <a:noFill/>
        <a:ln w="2540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27</xdr:row>
      <xdr:rowOff>0</xdr:rowOff>
    </xdr:from>
    <xdr:to>
      <xdr:col>11</xdr:col>
      <xdr:colOff>19050</xdr:colOff>
      <xdr:row>27</xdr:row>
      <xdr:rowOff>0</xdr:rowOff>
    </xdr:to>
    <xdr:sp>
      <xdr:nvSpPr>
        <xdr:cNvPr id="35" name="Line 113"/>
        <xdr:cNvSpPr>
          <a:spLocks/>
        </xdr:cNvSpPr>
      </xdr:nvSpPr>
      <xdr:spPr>
        <a:xfrm>
          <a:off x="304800" y="9610725"/>
          <a:ext cx="8953500" cy="0"/>
        </a:xfrm>
        <a:prstGeom prst="line">
          <a:avLst/>
        </a:prstGeom>
        <a:noFill/>
        <a:ln w="2540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28</xdr:row>
      <xdr:rowOff>0</xdr:rowOff>
    </xdr:from>
    <xdr:to>
      <xdr:col>11</xdr:col>
      <xdr:colOff>19050</xdr:colOff>
      <xdr:row>28</xdr:row>
      <xdr:rowOff>0</xdr:rowOff>
    </xdr:to>
    <xdr:sp>
      <xdr:nvSpPr>
        <xdr:cNvPr id="36" name="Line 114"/>
        <xdr:cNvSpPr>
          <a:spLocks/>
        </xdr:cNvSpPr>
      </xdr:nvSpPr>
      <xdr:spPr>
        <a:xfrm>
          <a:off x="304800" y="10048875"/>
          <a:ext cx="8953500" cy="0"/>
        </a:xfrm>
        <a:prstGeom prst="line">
          <a:avLst/>
        </a:prstGeom>
        <a:noFill/>
        <a:ln w="2540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228600</xdr:colOff>
      <xdr:row>11</xdr:row>
      <xdr:rowOff>0</xdr:rowOff>
    </xdr:to>
    <xdr:sp>
      <xdr:nvSpPr>
        <xdr:cNvPr id="37" name="Line 118"/>
        <xdr:cNvSpPr>
          <a:spLocks/>
        </xdr:cNvSpPr>
      </xdr:nvSpPr>
      <xdr:spPr>
        <a:xfrm>
          <a:off x="66675" y="2600325"/>
          <a:ext cx="161925" cy="0"/>
        </a:xfrm>
        <a:prstGeom prst="line">
          <a:avLst/>
        </a:prstGeom>
        <a:noFill/>
        <a:ln w="1270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15</xdr:row>
      <xdr:rowOff>400050</xdr:rowOff>
    </xdr:from>
    <xdr:to>
      <xdr:col>2</xdr:col>
      <xdr:colOff>219075</xdr:colOff>
      <xdr:row>15</xdr:row>
      <xdr:rowOff>400050</xdr:rowOff>
    </xdr:to>
    <xdr:sp>
      <xdr:nvSpPr>
        <xdr:cNvPr id="38" name="Line 119"/>
        <xdr:cNvSpPr>
          <a:spLocks/>
        </xdr:cNvSpPr>
      </xdr:nvSpPr>
      <xdr:spPr>
        <a:xfrm>
          <a:off x="57150" y="4752975"/>
          <a:ext cx="161925" cy="0"/>
        </a:xfrm>
        <a:prstGeom prst="line">
          <a:avLst/>
        </a:prstGeom>
        <a:noFill/>
        <a:ln w="1270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16</xdr:row>
      <xdr:rowOff>0</xdr:rowOff>
    </xdr:from>
    <xdr:to>
      <xdr:col>2</xdr:col>
      <xdr:colOff>219075</xdr:colOff>
      <xdr:row>16</xdr:row>
      <xdr:rowOff>0</xdr:rowOff>
    </xdr:to>
    <xdr:sp>
      <xdr:nvSpPr>
        <xdr:cNvPr id="39" name="Line 120"/>
        <xdr:cNvSpPr>
          <a:spLocks/>
        </xdr:cNvSpPr>
      </xdr:nvSpPr>
      <xdr:spPr>
        <a:xfrm>
          <a:off x="57150" y="4791075"/>
          <a:ext cx="161925" cy="0"/>
        </a:xfrm>
        <a:prstGeom prst="line">
          <a:avLst/>
        </a:prstGeom>
        <a:noFill/>
        <a:ln w="127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24</xdr:row>
      <xdr:rowOff>352425</xdr:rowOff>
    </xdr:from>
    <xdr:to>
      <xdr:col>2</xdr:col>
      <xdr:colOff>219075</xdr:colOff>
      <xdr:row>24</xdr:row>
      <xdr:rowOff>352425</xdr:rowOff>
    </xdr:to>
    <xdr:sp>
      <xdr:nvSpPr>
        <xdr:cNvPr id="40" name="Line 121"/>
        <xdr:cNvSpPr>
          <a:spLocks/>
        </xdr:cNvSpPr>
      </xdr:nvSpPr>
      <xdr:spPr>
        <a:xfrm>
          <a:off x="57150" y="8648700"/>
          <a:ext cx="161925" cy="0"/>
        </a:xfrm>
        <a:prstGeom prst="line">
          <a:avLst/>
        </a:prstGeom>
        <a:noFill/>
        <a:ln w="1270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24</xdr:row>
      <xdr:rowOff>409575</xdr:rowOff>
    </xdr:from>
    <xdr:to>
      <xdr:col>2</xdr:col>
      <xdr:colOff>228600</xdr:colOff>
      <xdr:row>24</xdr:row>
      <xdr:rowOff>409575</xdr:rowOff>
    </xdr:to>
    <xdr:sp>
      <xdr:nvSpPr>
        <xdr:cNvPr id="41" name="Line 122"/>
        <xdr:cNvSpPr>
          <a:spLocks/>
        </xdr:cNvSpPr>
      </xdr:nvSpPr>
      <xdr:spPr>
        <a:xfrm>
          <a:off x="66675" y="8705850"/>
          <a:ext cx="161925" cy="0"/>
        </a:xfrm>
        <a:prstGeom prst="line">
          <a:avLst/>
        </a:prstGeom>
        <a:noFill/>
        <a:ln w="1270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29</xdr:row>
      <xdr:rowOff>0</xdr:rowOff>
    </xdr:from>
    <xdr:to>
      <xdr:col>2</xdr:col>
      <xdr:colOff>219075</xdr:colOff>
      <xdr:row>29</xdr:row>
      <xdr:rowOff>0</xdr:rowOff>
    </xdr:to>
    <xdr:sp>
      <xdr:nvSpPr>
        <xdr:cNvPr id="42" name="Line 123"/>
        <xdr:cNvSpPr>
          <a:spLocks/>
        </xdr:cNvSpPr>
      </xdr:nvSpPr>
      <xdr:spPr>
        <a:xfrm>
          <a:off x="57150" y="10487025"/>
          <a:ext cx="161925" cy="0"/>
        </a:xfrm>
        <a:prstGeom prst="line">
          <a:avLst/>
        </a:prstGeom>
        <a:noFill/>
        <a:ln w="1270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11</xdr:row>
      <xdr:rowOff>0</xdr:rowOff>
    </xdr:from>
    <xdr:to>
      <xdr:col>2</xdr:col>
      <xdr:colOff>57150</xdr:colOff>
      <xdr:row>15</xdr:row>
      <xdr:rowOff>390525</xdr:rowOff>
    </xdr:to>
    <xdr:sp>
      <xdr:nvSpPr>
        <xdr:cNvPr id="43" name="Line 126"/>
        <xdr:cNvSpPr>
          <a:spLocks/>
        </xdr:cNvSpPr>
      </xdr:nvSpPr>
      <xdr:spPr>
        <a:xfrm flipH="1">
          <a:off x="57150" y="2600325"/>
          <a:ext cx="0" cy="2143125"/>
        </a:xfrm>
        <a:prstGeom prst="line">
          <a:avLst/>
        </a:prstGeom>
        <a:noFill/>
        <a:ln w="12700"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16</xdr:row>
      <xdr:rowOff>0</xdr:rowOff>
    </xdr:from>
    <xdr:to>
      <xdr:col>2</xdr:col>
      <xdr:colOff>57150</xdr:colOff>
      <xdr:row>24</xdr:row>
      <xdr:rowOff>342900</xdr:rowOff>
    </xdr:to>
    <xdr:sp>
      <xdr:nvSpPr>
        <xdr:cNvPr id="44" name="Line 127"/>
        <xdr:cNvSpPr>
          <a:spLocks/>
        </xdr:cNvSpPr>
      </xdr:nvSpPr>
      <xdr:spPr>
        <a:xfrm>
          <a:off x="57150" y="4791075"/>
          <a:ext cx="0" cy="3848100"/>
        </a:xfrm>
        <a:prstGeom prst="line">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24</xdr:row>
      <xdr:rowOff>419100</xdr:rowOff>
    </xdr:from>
    <xdr:to>
      <xdr:col>2</xdr:col>
      <xdr:colOff>57150</xdr:colOff>
      <xdr:row>28</xdr:row>
      <xdr:rowOff>419100</xdr:rowOff>
    </xdr:to>
    <xdr:sp>
      <xdr:nvSpPr>
        <xdr:cNvPr id="45" name="Line 128"/>
        <xdr:cNvSpPr>
          <a:spLocks/>
        </xdr:cNvSpPr>
      </xdr:nvSpPr>
      <xdr:spPr>
        <a:xfrm>
          <a:off x="57150" y="8715375"/>
          <a:ext cx="0" cy="175260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12</xdr:row>
      <xdr:rowOff>133350</xdr:rowOff>
    </xdr:from>
    <xdr:to>
      <xdr:col>3</xdr:col>
      <xdr:colOff>9525</xdr:colOff>
      <xdr:row>14</xdr:row>
      <xdr:rowOff>257175</xdr:rowOff>
    </xdr:to>
    <xdr:sp>
      <xdr:nvSpPr>
        <xdr:cNvPr id="46" name="Text Box 129"/>
        <xdr:cNvSpPr txBox="1">
          <a:spLocks noChangeArrowheads="1"/>
        </xdr:cNvSpPr>
      </xdr:nvSpPr>
      <xdr:spPr>
        <a:xfrm>
          <a:off x="95250" y="3171825"/>
          <a:ext cx="200025" cy="1000125"/>
        </a:xfrm>
        <a:prstGeom prst="rect">
          <a:avLst/>
        </a:prstGeom>
        <a:noFill/>
        <a:ln w="9525" cmpd="sng">
          <a:noFill/>
        </a:ln>
      </xdr:spPr>
      <xdr:txBody>
        <a:bodyPr vertOverflow="clip" wrap="square" lIns="27432" tIns="22860" rIns="27432" bIns="22860" anchor="ctr" vert="vert270"/>
        <a:p>
          <a:pPr algn="ctr">
            <a:defRPr/>
          </a:pPr>
          <a:r>
            <a:rPr lang="en-US" cap="none" sz="800" b="0" i="0" u="none" baseline="0">
              <a:solidFill>
                <a:srgbClr val="000000"/>
              </a:solidFill>
              <a:latin typeface="Arial"/>
              <a:ea typeface="Arial"/>
              <a:cs typeface="Arial"/>
            </a:rPr>
            <a:t>Wirtschaftliche Lage</a:t>
          </a:r>
        </a:p>
      </xdr:txBody>
    </xdr:sp>
    <xdr:clientData/>
  </xdr:twoCellAnchor>
  <xdr:twoCellAnchor>
    <xdr:from>
      <xdr:col>2</xdr:col>
      <xdr:colOff>76200</xdr:colOff>
      <xdr:row>19</xdr:row>
      <xdr:rowOff>200025</xdr:rowOff>
    </xdr:from>
    <xdr:to>
      <xdr:col>3</xdr:col>
      <xdr:colOff>19050</xdr:colOff>
      <xdr:row>21</xdr:row>
      <xdr:rowOff>371475</xdr:rowOff>
    </xdr:to>
    <xdr:sp>
      <xdr:nvSpPr>
        <xdr:cNvPr id="47" name="Text Box 130"/>
        <xdr:cNvSpPr txBox="1">
          <a:spLocks noChangeArrowheads="1"/>
        </xdr:cNvSpPr>
      </xdr:nvSpPr>
      <xdr:spPr>
        <a:xfrm>
          <a:off x="76200" y="6305550"/>
          <a:ext cx="228600" cy="1047750"/>
        </a:xfrm>
        <a:prstGeom prst="rect">
          <a:avLst/>
        </a:prstGeom>
        <a:noFill/>
        <a:ln w="9525" cmpd="sng">
          <a:noFill/>
        </a:ln>
      </xdr:spPr>
      <xdr:txBody>
        <a:bodyPr vertOverflow="clip" wrap="square" lIns="27432" tIns="22860" rIns="27432" bIns="22860" anchor="ctr" vert="vert270"/>
        <a:p>
          <a:pPr algn="ctr">
            <a:defRPr/>
          </a:pPr>
          <a:r>
            <a:rPr lang="en-US" cap="none" sz="800" b="0" i="0" u="none" baseline="0">
              <a:solidFill>
                <a:srgbClr val="000000"/>
              </a:solidFill>
              <a:latin typeface="Arial"/>
              <a:ea typeface="Arial"/>
              <a:cs typeface="Arial"/>
            </a:rPr>
            <a:t>Operative Risiken  </a:t>
          </a:r>
        </a:p>
      </xdr:txBody>
    </xdr:sp>
    <xdr:clientData/>
  </xdr:twoCellAnchor>
  <xdr:twoCellAnchor>
    <xdr:from>
      <xdr:col>2</xdr:col>
      <xdr:colOff>85725</xdr:colOff>
      <xdr:row>25</xdr:row>
      <xdr:rowOff>371475</xdr:rowOff>
    </xdr:from>
    <xdr:to>
      <xdr:col>3</xdr:col>
      <xdr:colOff>0</xdr:colOff>
      <xdr:row>28</xdr:row>
      <xdr:rowOff>57150</xdr:rowOff>
    </xdr:to>
    <xdr:sp>
      <xdr:nvSpPr>
        <xdr:cNvPr id="48" name="Text Box 131"/>
        <xdr:cNvSpPr txBox="1">
          <a:spLocks noChangeArrowheads="1"/>
        </xdr:cNvSpPr>
      </xdr:nvSpPr>
      <xdr:spPr>
        <a:xfrm>
          <a:off x="85725" y="9105900"/>
          <a:ext cx="200025" cy="1000125"/>
        </a:xfrm>
        <a:prstGeom prst="rect">
          <a:avLst/>
        </a:prstGeom>
        <a:noFill/>
        <a:ln w="9525" cmpd="sng">
          <a:noFill/>
        </a:ln>
      </xdr:spPr>
      <xdr:txBody>
        <a:bodyPr vertOverflow="clip" wrap="square" lIns="27432" tIns="22860" rIns="27432" bIns="22860" anchor="ctr" vert="vert270"/>
        <a:p>
          <a:pPr algn="ctr">
            <a:defRPr/>
          </a:pPr>
          <a:r>
            <a:rPr lang="en-US" cap="none" sz="800" b="0" i="0" u="none" baseline="0">
              <a:solidFill>
                <a:srgbClr val="000000"/>
              </a:solidFill>
              <a:latin typeface="Arial"/>
              <a:ea typeface="Arial"/>
              <a:cs typeface="Arial"/>
            </a:rPr>
            <a:t>Strategische Risiken </a:t>
          </a:r>
        </a:p>
      </xdr:txBody>
    </xdr:sp>
    <xdr:clientData/>
  </xdr:twoCellAnchor>
  <xdr:twoCellAnchor>
    <xdr:from>
      <xdr:col>9</xdr:col>
      <xdr:colOff>95250</xdr:colOff>
      <xdr:row>10</xdr:row>
      <xdr:rowOff>19050</xdr:rowOff>
    </xdr:from>
    <xdr:to>
      <xdr:col>11</xdr:col>
      <xdr:colOff>257175</xdr:colOff>
      <xdr:row>29</xdr:row>
      <xdr:rowOff>123825</xdr:rowOff>
    </xdr:to>
    <xdr:graphicFrame>
      <xdr:nvGraphicFramePr>
        <xdr:cNvPr id="49" name="Chart 140"/>
        <xdr:cNvGraphicFramePr/>
      </xdr:nvGraphicFramePr>
      <xdr:xfrm>
        <a:off x="5876925" y="2457450"/>
        <a:ext cx="3619500" cy="815340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9</xdr:row>
      <xdr:rowOff>133350</xdr:rowOff>
    </xdr:from>
    <xdr:to>
      <xdr:col>4</xdr:col>
      <xdr:colOff>3905250</xdr:colOff>
      <xdr:row>11</xdr:row>
      <xdr:rowOff>57150</xdr:rowOff>
    </xdr:to>
    <xdr:sp>
      <xdr:nvSpPr>
        <xdr:cNvPr id="50" name="Text Box 183"/>
        <xdr:cNvSpPr txBox="1">
          <a:spLocks noChangeArrowheads="1"/>
        </xdr:cNvSpPr>
      </xdr:nvSpPr>
      <xdr:spPr>
        <a:xfrm>
          <a:off x="542925" y="2200275"/>
          <a:ext cx="3857625" cy="457200"/>
        </a:xfrm>
        <a:prstGeom prst="rect">
          <a:avLst/>
        </a:prstGeom>
        <a:noFill/>
        <a:ln w="9525" cmpd="sng">
          <a:noFill/>
        </a:ln>
      </xdr:spPr>
      <xdr:txBody>
        <a:bodyPr vertOverflow="clip" wrap="square" lIns="27432" tIns="22860" rIns="0" bIns="0"/>
        <a:p>
          <a:pPr algn="l">
            <a:defRPr/>
          </a:pPr>
          <a:r>
            <a:rPr lang="en-US" cap="none" sz="800" b="0" i="0" u="none" baseline="0">
              <a:solidFill>
                <a:srgbClr val="808080"/>
              </a:solidFill>
              <a:latin typeface="Arial"/>
              <a:ea typeface="Arial"/>
              <a:cs typeface="Arial"/>
            </a:rPr>
            <a:t>Beantworten Sie die nachfolgenden Fragen. Sofern nicht anders angegeben, bedeutet Ja eine gute, Nein eine schlechte Note. Die Kommentare dienen der Antwortunterstützung. Die ersten drei Fragen sind beispielhaft vorbelegt.</a:t>
          </a:r>
        </a:p>
      </xdr:txBody>
    </xdr:sp>
    <xdr:clientData fPrintsWithSheet="0"/>
  </xdr:twoCellAnchor>
  <xdr:twoCellAnchor>
    <xdr:from>
      <xdr:col>10</xdr:col>
      <xdr:colOff>19050</xdr:colOff>
      <xdr:row>7</xdr:row>
      <xdr:rowOff>38100</xdr:rowOff>
    </xdr:from>
    <xdr:to>
      <xdr:col>10</xdr:col>
      <xdr:colOff>781050</xdr:colOff>
      <xdr:row>8</xdr:row>
      <xdr:rowOff>295275</xdr:rowOff>
    </xdr:to>
    <xdr:pic>
      <xdr:nvPicPr>
        <xdr:cNvPr id="51" name="cbn_deckblatt"/>
        <xdr:cNvPicPr preferRelativeResize="1">
          <a:picLocks noChangeAspect="1"/>
        </xdr:cNvPicPr>
      </xdr:nvPicPr>
      <xdr:blipFill>
        <a:blip r:embed="rId3"/>
        <a:stretch>
          <a:fillRect/>
        </a:stretch>
      </xdr:blipFill>
      <xdr:spPr>
        <a:xfrm>
          <a:off x="5905500" y="1066800"/>
          <a:ext cx="762000" cy="314325"/>
        </a:xfrm>
        <a:prstGeom prst="rect">
          <a:avLst/>
        </a:prstGeom>
        <a:solidFill>
          <a:srgbClr val="FFFFFF"/>
        </a:solidFill>
        <a:ln w="1" cmpd="sng">
          <a:noFill/>
        </a:ln>
      </xdr:spPr>
    </xdr:pic>
    <xdr:clientData fPrintsWithSheet="0"/>
  </xdr:twoCellAnchor>
  <xdr:twoCellAnchor>
    <xdr:from>
      <xdr:col>10</xdr:col>
      <xdr:colOff>819150</xdr:colOff>
      <xdr:row>7</xdr:row>
      <xdr:rowOff>38100</xdr:rowOff>
    </xdr:from>
    <xdr:to>
      <xdr:col>10</xdr:col>
      <xdr:colOff>1581150</xdr:colOff>
      <xdr:row>8</xdr:row>
      <xdr:rowOff>295275</xdr:rowOff>
    </xdr:to>
    <xdr:pic>
      <xdr:nvPicPr>
        <xdr:cNvPr id="52" name="cbn_Ergebnis"/>
        <xdr:cNvPicPr preferRelativeResize="1">
          <a:picLocks noChangeAspect="1"/>
        </xdr:cNvPicPr>
      </xdr:nvPicPr>
      <xdr:blipFill>
        <a:blip r:embed="rId4"/>
        <a:stretch>
          <a:fillRect/>
        </a:stretch>
      </xdr:blipFill>
      <xdr:spPr>
        <a:xfrm>
          <a:off x="6705600" y="1066800"/>
          <a:ext cx="762000" cy="314325"/>
        </a:xfrm>
        <a:prstGeom prst="rect">
          <a:avLst/>
        </a:prstGeom>
        <a:solidFill>
          <a:srgbClr val="FFFFFF"/>
        </a:solidFill>
        <a:ln w="1" cmpd="sng">
          <a:noFill/>
        </a:ln>
      </xdr:spPr>
    </xdr:pic>
    <xdr:clientData fPrintsWithSheet="0"/>
  </xdr:twoCellAnchor>
  <xdr:twoCellAnchor>
    <xdr:from>
      <xdr:col>10</xdr:col>
      <xdr:colOff>819150</xdr:colOff>
      <xdr:row>8</xdr:row>
      <xdr:rowOff>323850</xdr:rowOff>
    </xdr:from>
    <xdr:to>
      <xdr:col>10</xdr:col>
      <xdr:colOff>1581150</xdr:colOff>
      <xdr:row>8</xdr:row>
      <xdr:rowOff>628650</xdr:rowOff>
    </xdr:to>
    <xdr:pic>
      <xdr:nvPicPr>
        <xdr:cNvPr id="53" name="cbn_drucken"/>
        <xdr:cNvPicPr preferRelativeResize="1">
          <a:picLocks noChangeAspect="1"/>
        </xdr:cNvPicPr>
      </xdr:nvPicPr>
      <xdr:blipFill>
        <a:blip r:embed="rId5"/>
        <a:stretch>
          <a:fillRect/>
        </a:stretch>
      </xdr:blipFill>
      <xdr:spPr>
        <a:xfrm>
          <a:off x="6705600" y="1409700"/>
          <a:ext cx="762000" cy="304800"/>
        </a:xfrm>
        <a:prstGeom prst="rect">
          <a:avLst/>
        </a:prstGeom>
        <a:solidFill>
          <a:srgbClr val="FFFFFF"/>
        </a:solid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276225</xdr:colOff>
      <xdr:row>11</xdr:row>
      <xdr:rowOff>133350</xdr:rowOff>
    </xdr:from>
    <xdr:to>
      <xdr:col>7</xdr:col>
      <xdr:colOff>142875</xdr:colOff>
      <xdr:row>14</xdr:row>
      <xdr:rowOff>66675</xdr:rowOff>
    </xdr:to>
    <xdr:pic>
      <xdr:nvPicPr>
        <xdr:cNvPr id="1" name="Picture 4"/>
        <xdr:cNvPicPr preferRelativeResize="1">
          <a:picLocks noChangeAspect="1"/>
        </xdr:cNvPicPr>
      </xdr:nvPicPr>
      <xdr:blipFill>
        <a:blip r:embed="rId1"/>
        <a:stretch>
          <a:fillRect/>
        </a:stretch>
      </xdr:blipFill>
      <xdr:spPr>
        <a:xfrm>
          <a:off x="1066800" y="1323975"/>
          <a:ext cx="3609975" cy="419100"/>
        </a:xfrm>
        <a:prstGeom prst="rect">
          <a:avLst/>
        </a:prstGeom>
        <a:noFill/>
        <a:ln w="9525" cmpd="sng">
          <a:noFill/>
        </a:ln>
      </xdr:spPr>
    </xdr:pic>
    <xdr:clientData/>
  </xdr:twoCellAnchor>
  <xdr:twoCellAnchor>
    <xdr:from>
      <xdr:col>4</xdr:col>
      <xdr:colOff>47625</xdr:colOff>
      <xdr:row>11</xdr:row>
      <xdr:rowOff>38100</xdr:rowOff>
    </xdr:from>
    <xdr:to>
      <xdr:col>7</xdr:col>
      <xdr:colOff>381000</xdr:colOff>
      <xdr:row>16</xdr:row>
      <xdr:rowOff>0</xdr:rowOff>
    </xdr:to>
    <xdr:graphicFrame>
      <xdr:nvGraphicFramePr>
        <xdr:cNvPr id="2" name="Chart 1"/>
        <xdr:cNvGraphicFramePr/>
      </xdr:nvGraphicFramePr>
      <xdr:xfrm>
        <a:off x="838200" y="1228725"/>
        <a:ext cx="4076700" cy="771525"/>
      </xdr:xfrm>
      <a:graphic>
        <a:graphicData uri="http://schemas.openxmlformats.org/drawingml/2006/chart">
          <c:chart xmlns:c="http://schemas.openxmlformats.org/drawingml/2006/chart" r:id="rId2"/>
        </a:graphicData>
      </a:graphic>
    </xdr:graphicFrame>
    <xdr:clientData/>
  </xdr:twoCellAnchor>
  <xdr:twoCellAnchor>
    <xdr:from>
      <xdr:col>5</xdr:col>
      <xdr:colOff>266700</xdr:colOff>
      <xdr:row>14</xdr:row>
      <xdr:rowOff>76200</xdr:rowOff>
    </xdr:from>
    <xdr:to>
      <xdr:col>5</xdr:col>
      <xdr:colOff>504825</xdr:colOff>
      <xdr:row>15</xdr:row>
      <xdr:rowOff>152400</xdr:rowOff>
    </xdr:to>
    <xdr:sp>
      <xdr:nvSpPr>
        <xdr:cNvPr id="3" name="Oval 2"/>
        <xdr:cNvSpPr>
          <a:spLocks/>
        </xdr:cNvSpPr>
      </xdr:nvSpPr>
      <xdr:spPr>
        <a:xfrm>
          <a:off x="2714625" y="1752600"/>
          <a:ext cx="238125" cy="238125"/>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50</a:t>
          </a:r>
        </a:p>
      </xdr:txBody>
    </xdr:sp>
    <xdr:clientData/>
  </xdr:twoCellAnchor>
  <xdr:oneCellAnchor>
    <xdr:from>
      <xdr:col>3</xdr:col>
      <xdr:colOff>285750</xdr:colOff>
      <xdr:row>15</xdr:row>
      <xdr:rowOff>76200</xdr:rowOff>
    </xdr:from>
    <xdr:ext cx="419100" cy="161925"/>
    <xdr:sp>
      <xdr:nvSpPr>
        <xdr:cNvPr id="4" name="Text Box 27"/>
        <xdr:cNvSpPr txBox="1">
          <a:spLocks noChangeArrowheads="1"/>
        </xdr:cNvSpPr>
      </xdr:nvSpPr>
      <xdr:spPr>
        <a:xfrm>
          <a:off x="666750" y="1914525"/>
          <a:ext cx="41910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gar nicht</a:t>
          </a:r>
        </a:p>
      </xdr:txBody>
    </xdr:sp>
    <xdr:clientData/>
  </xdr:oneCellAnchor>
  <xdr:oneCellAnchor>
    <xdr:from>
      <xdr:col>7</xdr:col>
      <xdr:colOff>28575</xdr:colOff>
      <xdr:row>15</xdr:row>
      <xdr:rowOff>114300</xdr:rowOff>
    </xdr:from>
    <xdr:ext cx="400050" cy="161925"/>
    <xdr:sp>
      <xdr:nvSpPr>
        <xdr:cNvPr id="5" name="Text Box 28"/>
        <xdr:cNvSpPr txBox="1">
          <a:spLocks noChangeArrowheads="1"/>
        </xdr:cNvSpPr>
      </xdr:nvSpPr>
      <xdr:spPr>
        <a:xfrm>
          <a:off x="4562475" y="1952625"/>
          <a:ext cx="400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sehr gut</a:t>
          </a:r>
        </a:p>
      </xdr:txBody>
    </xdr:sp>
    <xdr:clientData/>
  </xdr:oneCellAnchor>
  <xdr:twoCellAnchor>
    <xdr:from>
      <xdr:col>6</xdr:col>
      <xdr:colOff>409575</xdr:colOff>
      <xdr:row>14</xdr:row>
      <xdr:rowOff>66675</xdr:rowOff>
    </xdr:from>
    <xdr:to>
      <xdr:col>6</xdr:col>
      <xdr:colOff>657225</xdr:colOff>
      <xdr:row>15</xdr:row>
      <xdr:rowOff>152400</xdr:rowOff>
    </xdr:to>
    <xdr:sp>
      <xdr:nvSpPr>
        <xdr:cNvPr id="6" name="Oval 3"/>
        <xdr:cNvSpPr>
          <a:spLocks/>
        </xdr:cNvSpPr>
      </xdr:nvSpPr>
      <xdr:spPr>
        <a:xfrm>
          <a:off x="4181475" y="1743075"/>
          <a:ext cx="247650" cy="247650"/>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90</a:t>
          </a:r>
        </a:p>
      </xdr:txBody>
    </xdr:sp>
    <xdr:clientData/>
  </xdr:twoCellAnchor>
  <xdr:twoCellAnchor>
    <xdr:from>
      <xdr:col>8</xdr:col>
      <xdr:colOff>409575</xdr:colOff>
      <xdr:row>12</xdr:row>
      <xdr:rowOff>0</xdr:rowOff>
    </xdr:from>
    <xdr:to>
      <xdr:col>11</xdr:col>
      <xdr:colOff>0</xdr:colOff>
      <xdr:row>13</xdr:row>
      <xdr:rowOff>38100</xdr:rowOff>
    </xdr:to>
    <xdr:sp>
      <xdr:nvSpPr>
        <xdr:cNvPr id="7" name="Text Box 33"/>
        <xdr:cNvSpPr txBox="1">
          <a:spLocks noChangeArrowheads="1"/>
        </xdr:cNvSpPr>
      </xdr:nvSpPr>
      <xdr:spPr>
        <a:xfrm>
          <a:off x="5705475" y="1352550"/>
          <a:ext cx="1495425"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Weitere Auswertungen:</a:t>
          </a:r>
        </a:p>
      </xdr:txBody>
    </xdr:sp>
    <xdr:clientData fPrintsWithSheet="0"/>
  </xdr:twoCellAnchor>
  <xdr:twoCellAnchor>
    <xdr:from>
      <xdr:col>8</xdr:col>
      <xdr:colOff>323850</xdr:colOff>
      <xdr:row>8</xdr:row>
      <xdr:rowOff>47625</xdr:rowOff>
    </xdr:from>
    <xdr:to>
      <xdr:col>9</xdr:col>
      <xdr:colOff>323850</xdr:colOff>
      <xdr:row>10</xdr:row>
      <xdr:rowOff>19050</xdr:rowOff>
    </xdr:to>
    <xdr:pic>
      <xdr:nvPicPr>
        <xdr:cNvPr id="8" name="cbn_zurück"/>
        <xdr:cNvPicPr preferRelativeResize="1">
          <a:picLocks noChangeAspect="1"/>
        </xdr:cNvPicPr>
      </xdr:nvPicPr>
      <xdr:blipFill>
        <a:blip r:embed="rId3"/>
        <a:stretch>
          <a:fillRect/>
        </a:stretch>
      </xdr:blipFill>
      <xdr:spPr>
        <a:xfrm>
          <a:off x="5619750" y="704850"/>
          <a:ext cx="762000" cy="304800"/>
        </a:xfrm>
        <a:prstGeom prst="rect">
          <a:avLst/>
        </a:prstGeom>
        <a:solidFill>
          <a:srgbClr val="FFFFFF"/>
        </a:solidFill>
        <a:ln w="1" cmpd="sng">
          <a:noFill/>
        </a:ln>
      </xdr:spPr>
    </xdr:pic>
    <xdr:clientData fPrintsWithSheet="0"/>
  </xdr:twoCellAnchor>
  <xdr:twoCellAnchor>
    <xdr:from>
      <xdr:col>8</xdr:col>
      <xdr:colOff>571500</xdr:colOff>
      <xdr:row>15</xdr:row>
      <xdr:rowOff>104775</xdr:rowOff>
    </xdr:from>
    <xdr:to>
      <xdr:col>11</xdr:col>
      <xdr:colOff>0</xdr:colOff>
      <xdr:row>17</xdr:row>
      <xdr:rowOff>85725</xdr:rowOff>
    </xdr:to>
    <xdr:pic>
      <xdr:nvPicPr>
        <xdr:cNvPr id="9" name="cbn_Liste"/>
        <xdr:cNvPicPr preferRelativeResize="1">
          <a:picLocks noChangeAspect="1"/>
        </xdr:cNvPicPr>
      </xdr:nvPicPr>
      <xdr:blipFill>
        <a:blip r:embed="rId4"/>
        <a:stretch>
          <a:fillRect/>
        </a:stretch>
      </xdr:blipFill>
      <xdr:spPr>
        <a:xfrm>
          <a:off x="5867400" y="1943100"/>
          <a:ext cx="1333500" cy="304800"/>
        </a:xfrm>
        <a:prstGeom prst="rect">
          <a:avLst/>
        </a:prstGeom>
        <a:solidFill>
          <a:srgbClr val="FFFFFF"/>
        </a:solidFill>
        <a:ln w="1" cmpd="sng">
          <a:noFill/>
        </a:ln>
      </xdr:spPr>
    </xdr:pic>
    <xdr:clientData fPrintsWithSheet="0"/>
  </xdr:twoCellAnchor>
  <xdr:twoCellAnchor>
    <xdr:from>
      <xdr:col>8</xdr:col>
      <xdr:colOff>571500</xdr:colOff>
      <xdr:row>13</xdr:row>
      <xdr:rowOff>66675</xdr:rowOff>
    </xdr:from>
    <xdr:to>
      <xdr:col>11</xdr:col>
      <xdr:colOff>0</xdr:colOff>
      <xdr:row>15</xdr:row>
      <xdr:rowOff>47625</xdr:rowOff>
    </xdr:to>
    <xdr:pic>
      <xdr:nvPicPr>
        <xdr:cNvPr id="10" name="cbn_grafik"/>
        <xdr:cNvPicPr preferRelativeResize="1">
          <a:picLocks noChangeAspect="1"/>
        </xdr:cNvPicPr>
      </xdr:nvPicPr>
      <xdr:blipFill>
        <a:blip r:embed="rId5"/>
        <a:stretch>
          <a:fillRect/>
        </a:stretch>
      </xdr:blipFill>
      <xdr:spPr>
        <a:xfrm>
          <a:off x="5867400" y="1581150"/>
          <a:ext cx="1333500" cy="304800"/>
        </a:xfrm>
        <a:prstGeom prst="rect">
          <a:avLst/>
        </a:prstGeom>
        <a:solidFill>
          <a:srgbClr val="FFFFFF"/>
        </a:solidFill>
        <a:ln w="1" cmpd="sng">
          <a:noFill/>
        </a:ln>
      </xdr:spPr>
    </xdr:pic>
    <xdr:clientData fPrintsWithSheet="0"/>
  </xdr:twoCellAnchor>
  <xdr:twoCellAnchor>
    <xdr:from>
      <xdr:col>10</xdr:col>
      <xdr:colOff>0</xdr:colOff>
      <xdr:row>8</xdr:row>
      <xdr:rowOff>47625</xdr:rowOff>
    </xdr:from>
    <xdr:to>
      <xdr:col>11</xdr:col>
      <xdr:colOff>0</xdr:colOff>
      <xdr:row>10</xdr:row>
      <xdr:rowOff>19050</xdr:rowOff>
    </xdr:to>
    <xdr:pic>
      <xdr:nvPicPr>
        <xdr:cNvPr id="11" name="cbn_drucken"/>
        <xdr:cNvPicPr preferRelativeResize="1">
          <a:picLocks noChangeAspect="1"/>
        </xdr:cNvPicPr>
      </xdr:nvPicPr>
      <xdr:blipFill>
        <a:blip r:embed="rId6"/>
        <a:stretch>
          <a:fillRect/>
        </a:stretch>
      </xdr:blipFill>
      <xdr:spPr>
        <a:xfrm>
          <a:off x="6438900" y="704850"/>
          <a:ext cx="762000" cy="304800"/>
        </a:xfrm>
        <a:prstGeom prst="rect">
          <a:avLst/>
        </a:prstGeom>
        <a:solidFill>
          <a:srgbClr val="FFFFFF"/>
        </a:solid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3162300</xdr:colOff>
      <xdr:row>8</xdr:row>
      <xdr:rowOff>47625</xdr:rowOff>
    </xdr:from>
    <xdr:to>
      <xdr:col>9</xdr:col>
      <xdr:colOff>3924300</xdr:colOff>
      <xdr:row>9</xdr:row>
      <xdr:rowOff>19050</xdr:rowOff>
    </xdr:to>
    <xdr:pic>
      <xdr:nvPicPr>
        <xdr:cNvPr id="1" name="cbn_zurück"/>
        <xdr:cNvPicPr preferRelativeResize="1">
          <a:picLocks noChangeAspect="1"/>
        </xdr:cNvPicPr>
      </xdr:nvPicPr>
      <xdr:blipFill>
        <a:blip r:embed="rId1"/>
        <a:stretch>
          <a:fillRect/>
        </a:stretch>
      </xdr:blipFill>
      <xdr:spPr>
        <a:xfrm>
          <a:off x="8724900" y="704850"/>
          <a:ext cx="762000" cy="304800"/>
        </a:xfrm>
        <a:prstGeom prst="rect">
          <a:avLst/>
        </a:prstGeom>
        <a:solidFill>
          <a:srgbClr val="FFFFFF"/>
        </a:solidFill>
        <a:ln w="1" cmpd="sng">
          <a:noFill/>
        </a:ln>
      </xdr:spPr>
    </xdr:pic>
    <xdr:clientData fPrintsWithSheet="0"/>
  </xdr:twoCellAnchor>
  <xdr:twoCellAnchor>
    <xdr:from>
      <xdr:col>9</xdr:col>
      <xdr:colOff>790575</xdr:colOff>
      <xdr:row>8</xdr:row>
      <xdr:rowOff>47625</xdr:rowOff>
    </xdr:from>
    <xdr:to>
      <xdr:col>9</xdr:col>
      <xdr:colOff>3095625</xdr:colOff>
      <xdr:row>9</xdr:row>
      <xdr:rowOff>19050</xdr:rowOff>
    </xdr:to>
    <xdr:pic>
      <xdr:nvPicPr>
        <xdr:cNvPr id="2" name="cbn_sortierung"/>
        <xdr:cNvPicPr preferRelativeResize="1">
          <a:picLocks noChangeAspect="1"/>
        </xdr:cNvPicPr>
      </xdr:nvPicPr>
      <xdr:blipFill>
        <a:blip r:embed="rId2"/>
        <a:stretch>
          <a:fillRect/>
        </a:stretch>
      </xdr:blipFill>
      <xdr:spPr>
        <a:xfrm>
          <a:off x="6353175" y="704850"/>
          <a:ext cx="2305050" cy="304800"/>
        </a:xfrm>
        <a:prstGeom prst="rect">
          <a:avLst/>
        </a:prstGeom>
        <a:solidFill>
          <a:srgbClr val="FFFFFF"/>
        </a:solidFill>
        <a:ln w="1" cmpd="sng">
          <a:noFill/>
        </a:ln>
      </xdr:spPr>
    </xdr:pic>
    <xdr:clientData fPrintsWithSheet="0"/>
  </xdr:twoCellAnchor>
  <xdr:twoCellAnchor>
    <xdr:from>
      <xdr:col>9</xdr:col>
      <xdr:colOff>3162300</xdr:colOff>
      <xdr:row>9</xdr:row>
      <xdr:rowOff>66675</xdr:rowOff>
    </xdr:from>
    <xdr:to>
      <xdr:col>9</xdr:col>
      <xdr:colOff>3924300</xdr:colOff>
      <xdr:row>10</xdr:row>
      <xdr:rowOff>209550</xdr:rowOff>
    </xdr:to>
    <xdr:pic>
      <xdr:nvPicPr>
        <xdr:cNvPr id="3" name="cbn_drucken"/>
        <xdr:cNvPicPr preferRelativeResize="1">
          <a:picLocks noChangeAspect="1"/>
        </xdr:cNvPicPr>
      </xdr:nvPicPr>
      <xdr:blipFill>
        <a:blip r:embed="rId3"/>
        <a:stretch>
          <a:fillRect/>
        </a:stretch>
      </xdr:blipFill>
      <xdr:spPr>
        <a:xfrm>
          <a:off x="8724900" y="1057275"/>
          <a:ext cx="762000" cy="304800"/>
        </a:xfrm>
        <a:prstGeom prst="rect">
          <a:avLst/>
        </a:prstGeom>
        <a:solidFill>
          <a:srgbClr val="FFFFFF"/>
        </a:solid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16</xdr:row>
      <xdr:rowOff>57150</xdr:rowOff>
    </xdr:from>
    <xdr:to>
      <xdr:col>6</xdr:col>
      <xdr:colOff>28575</xdr:colOff>
      <xdr:row>25</xdr:row>
      <xdr:rowOff>9525</xdr:rowOff>
    </xdr:to>
    <xdr:pic>
      <xdr:nvPicPr>
        <xdr:cNvPr id="1" name="Picture 36" descr="Farbverlauf_KreisGrünInnen"/>
        <xdr:cNvPicPr preferRelativeResize="1">
          <a:picLocks noChangeAspect="1"/>
        </xdr:cNvPicPr>
      </xdr:nvPicPr>
      <xdr:blipFill>
        <a:blip r:embed="rId1"/>
        <a:stretch>
          <a:fillRect/>
        </a:stretch>
      </xdr:blipFill>
      <xdr:spPr>
        <a:xfrm>
          <a:off x="1285875" y="2057400"/>
          <a:ext cx="1409700" cy="1409700"/>
        </a:xfrm>
        <a:prstGeom prst="rect">
          <a:avLst/>
        </a:prstGeom>
        <a:noFill/>
        <a:ln w="9525" cmpd="sng">
          <a:noFill/>
        </a:ln>
      </xdr:spPr>
    </xdr:pic>
    <xdr:clientData/>
  </xdr:twoCellAnchor>
  <xdr:twoCellAnchor>
    <xdr:from>
      <xdr:col>2</xdr:col>
      <xdr:colOff>266700</xdr:colOff>
      <xdr:row>14</xdr:row>
      <xdr:rowOff>28575</xdr:rowOff>
    </xdr:from>
    <xdr:to>
      <xdr:col>7</xdr:col>
      <xdr:colOff>123825</xdr:colOff>
      <xdr:row>27</xdr:row>
      <xdr:rowOff>85725</xdr:rowOff>
    </xdr:to>
    <xdr:graphicFrame>
      <xdr:nvGraphicFramePr>
        <xdr:cNvPr id="2" name="Chart 33"/>
        <xdr:cNvGraphicFramePr/>
      </xdr:nvGraphicFramePr>
      <xdr:xfrm>
        <a:off x="266700" y="1704975"/>
        <a:ext cx="3371850" cy="2057400"/>
      </xdr:xfrm>
      <a:graphic>
        <a:graphicData uri="http://schemas.openxmlformats.org/drawingml/2006/chart">
          <c:chart xmlns:c="http://schemas.openxmlformats.org/drawingml/2006/chart" r:id="rId2"/>
        </a:graphicData>
      </a:graphic>
    </xdr:graphicFrame>
    <xdr:clientData/>
  </xdr:twoCellAnchor>
  <xdr:twoCellAnchor>
    <xdr:from>
      <xdr:col>9</xdr:col>
      <xdr:colOff>504825</xdr:colOff>
      <xdr:row>20</xdr:row>
      <xdr:rowOff>66675</xdr:rowOff>
    </xdr:from>
    <xdr:to>
      <xdr:col>15</xdr:col>
      <xdr:colOff>504825</xdr:colOff>
      <xdr:row>37</xdr:row>
      <xdr:rowOff>76200</xdr:rowOff>
    </xdr:to>
    <xdr:graphicFrame>
      <xdr:nvGraphicFramePr>
        <xdr:cNvPr id="3" name="Chart 24"/>
        <xdr:cNvGraphicFramePr/>
      </xdr:nvGraphicFramePr>
      <xdr:xfrm>
        <a:off x="4629150" y="2714625"/>
        <a:ext cx="3695700" cy="2552700"/>
      </xdr:xfrm>
      <a:graphic>
        <a:graphicData uri="http://schemas.openxmlformats.org/drawingml/2006/chart">
          <c:chart xmlns:c="http://schemas.openxmlformats.org/drawingml/2006/chart" r:id="rId3"/>
        </a:graphicData>
      </a:graphic>
    </xdr:graphicFrame>
    <xdr:clientData/>
  </xdr:twoCellAnchor>
  <xdr:twoCellAnchor>
    <xdr:from>
      <xdr:col>3</xdr:col>
      <xdr:colOff>19050</xdr:colOff>
      <xdr:row>31</xdr:row>
      <xdr:rowOff>85725</xdr:rowOff>
    </xdr:from>
    <xdr:to>
      <xdr:col>7</xdr:col>
      <xdr:colOff>0</xdr:colOff>
      <xdr:row>41</xdr:row>
      <xdr:rowOff>152400</xdr:rowOff>
    </xdr:to>
    <xdr:graphicFrame>
      <xdr:nvGraphicFramePr>
        <xdr:cNvPr id="4" name="Chart 31"/>
        <xdr:cNvGraphicFramePr/>
      </xdr:nvGraphicFramePr>
      <xdr:xfrm>
        <a:off x="400050" y="4305300"/>
        <a:ext cx="3114675" cy="1685925"/>
      </xdr:xfrm>
      <a:graphic>
        <a:graphicData uri="http://schemas.openxmlformats.org/drawingml/2006/chart">
          <c:chart xmlns:c="http://schemas.openxmlformats.org/drawingml/2006/chart" r:id="rId4"/>
        </a:graphicData>
      </a:graphic>
    </xdr:graphicFrame>
    <xdr:clientData/>
  </xdr:twoCellAnchor>
  <xdr:twoCellAnchor editAs="oneCell">
    <xdr:from>
      <xdr:col>7</xdr:col>
      <xdr:colOff>76200</xdr:colOff>
      <xdr:row>31</xdr:row>
      <xdr:rowOff>85725</xdr:rowOff>
    </xdr:from>
    <xdr:to>
      <xdr:col>9</xdr:col>
      <xdr:colOff>476250</xdr:colOff>
      <xdr:row>33</xdr:row>
      <xdr:rowOff>66675</xdr:rowOff>
    </xdr:to>
    <xdr:pic>
      <xdr:nvPicPr>
        <xdr:cNvPr id="5" name="cmb_KreisGroß"/>
        <xdr:cNvPicPr preferRelativeResize="1">
          <a:picLocks noChangeAspect="1"/>
        </xdr:cNvPicPr>
      </xdr:nvPicPr>
      <xdr:blipFill>
        <a:blip r:embed="rId5"/>
        <a:stretch>
          <a:fillRect/>
        </a:stretch>
      </xdr:blipFill>
      <xdr:spPr>
        <a:xfrm>
          <a:off x="3590925" y="4305300"/>
          <a:ext cx="1009650" cy="304800"/>
        </a:xfrm>
        <a:prstGeom prst="rect">
          <a:avLst/>
        </a:prstGeom>
        <a:solidFill>
          <a:srgbClr val="FFFFFF"/>
        </a:solidFill>
        <a:ln w="1" cmpd="sng">
          <a:noFill/>
        </a:ln>
      </xdr:spPr>
    </xdr:pic>
    <xdr:clientData/>
  </xdr:twoCellAnchor>
  <xdr:twoCellAnchor editAs="oneCell">
    <xdr:from>
      <xdr:col>14</xdr:col>
      <xdr:colOff>257175</xdr:colOff>
      <xdr:row>18</xdr:row>
      <xdr:rowOff>47625</xdr:rowOff>
    </xdr:from>
    <xdr:to>
      <xdr:col>15</xdr:col>
      <xdr:colOff>504825</xdr:colOff>
      <xdr:row>20</xdr:row>
      <xdr:rowOff>28575</xdr:rowOff>
    </xdr:to>
    <xdr:pic>
      <xdr:nvPicPr>
        <xdr:cNvPr id="6" name="cbn_BalkenGroß"/>
        <xdr:cNvPicPr preferRelativeResize="1">
          <a:picLocks noChangeAspect="1"/>
        </xdr:cNvPicPr>
      </xdr:nvPicPr>
      <xdr:blipFill>
        <a:blip r:embed="rId6"/>
        <a:stretch>
          <a:fillRect/>
        </a:stretch>
      </xdr:blipFill>
      <xdr:spPr>
        <a:xfrm>
          <a:off x="7315200" y="2371725"/>
          <a:ext cx="1009650" cy="304800"/>
        </a:xfrm>
        <a:prstGeom prst="rect">
          <a:avLst/>
        </a:prstGeom>
        <a:solidFill>
          <a:srgbClr val="FFFFFF"/>
        </a:solidFill>
        <a:ln w="1" cmpd="sng">
          <a:noFill/>
        </a:ln>
      </xdr:spPr>
    </xdr:pic>
    <xdr:clientData/>
  </xdr:twoCellAnchor>
  <xdr:twoCellAnchor editAs="oneCell">
    <xdr:from>
      <xdr:col>14</xdr:col>
      <xdr:colOff>504825</xdr:colOff>
      <xdr:row>8</xdr:row>
      <xdr:rowOff>66675</xdr:rowOff>
    </xdr:from>
    <xdr:to>
      <xdr:col>15</xdr:col>
      <xdr:colOff>504825</xdr:colOff>
      <xdr:row>10</xdr:row>
      <xdr:rowOff>0</xdr:rowOff>
    </xdr:to>
    <xdr:pic>
      <xdr:nvPicPr>
        <xdr:cNvPr id="7" name="cbn_zurück"/>
        <xdr:cNvPicPr preferRelativeResize="1">
          <a:picLocks noChangeAspect="1"/>
        </xdr:cNvPicPr>
      </xdr:nvPicPr>
      <xdr:blipFill>
        <a:blip r:embed="rId7"/>
        <a:stretch>
          <a:fillRect/>
        </a:stretch>
      </xdr:blipFill>
      <xdr:spPr>
        <a:xfrm>
          <a:off x="7562850" y="723900"/>
          <a:ext cx="762000" cy="304800"/>
        </a:xfrm>
        <a:prstGeom prst="rect">
          <a:avLst/>
        </a:prstGeom>
        <a:solidFill>
          <a:srgbClr val="FFFFFF"/>
        </a:solidFill>
        <a:ln w="1" cmpd="sng">
          <a:noFill/>
        </a:ln>
      </xdr:spPr>
    </xdr:pic>
    <xdr:clientData/>
  </xdr:twoCellAnchor>
  <xdr:twoCellAnchor editAs="oneCell">
    <xdr:from>
      <xdr:col>7</xdr:col>
      <xdr:colOff>76200</xdr:colOff>
      <xdr:row>13</xdr:row>
      <xdr:rowOff>9525</xdr:rowOff>
    </xdr:from>
    <xdr:to>
      <xdr:col>9</xdr:col>
      <xdr:colOff>476250</xdr:colOff>
      <xdr:row>14</xdr:row>
      <xdr:rowOff>152400</xdr:rowOff>
    </xdr:to>
    <xdr:pic>
      <xdr:nvPicPr>
        <xdr:cNvPr id="8" name="cbn_NetzGroß"/>
        <xdr:cNvPicPr preferRelativeResize="1">
          <a:picLocks noChangeAspect="1"/>
        </xdr:cNvPicPr>
      </xdr:nvPicPr>
      <xdr:blipFill>
        <a:blip r:embed="rId8"/>
        <a:stretch>
          <a:fillRect/>
        </a:stretch>
      </xdr:blipFill>
      <xdr:spPr>
        <a:xfrm>
          <a:off x="3590925" y="1524000"/>
          <a:ext cx="1009650" cy="304800"/>
        </a:xfrm>
        <a:prstGeom prst="rect">
          <a:avLst/>
        </a:prstGeom>
        <a:solidFill>
          <a:srgbClr val="FFFFFF"/>
        </a:solid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495300</xdr:colOff>
      <xdr:row>12</xdr:row>
      <xdr:rowOff>133350</xdr:rowOff>
    </xdr:from>
    <xdr:to>
      <xdr:col>8</xdr:col>
      <xdr:colOff>552450</xdr:colOff>
      <xdr:row>32</xdr:row>
      <xdr:rowOff>0</xdr:rowOff>
    </xdr:to>
    <xdr:pic>
      <xdr:nvPicPr>
        <xdr:cNvPr id="1" name="Picture 1" descr="Farbverlauf_KreisGrünInnen"/>
        <xdr:cNvPicPr preferRelativeResize="1">
          <a:picLocks noChangeAspect="1"/>
        </xdr:cNvPicPr>
      </xdr:nvPicPr>
      <xdr:blipFill>
        <a:blip r:embed="rId1"/>
        <a:stretch>
          <a:fillRect/>
        </a:stretch>
      </xdr:blipFill>
      <xdr:spPr>
        <a:xfrm>
          <a:off x="1638300" y="1485900"/>
          <a:ext cx="3105150" cy="3105150"/>
        </a:xfrm>
        <a:prstGeom prst="rect">
          <a:avLst/>
        </a:prstGeom>
        <a:noFill/>
        <a:ln w="9525" cmpd="sng">
          <a:noFill/>
        </a:ln>
      </xdr:spPr>
    </xdr:pic>
    <xdr:clientData/>
  </xdr:twoCellAnchor>
  <xdr:twoCellAnchor>
    <xdr:from>
      <xdr:col>2</xdr:col>
      <xdr:colOff>257175</xdr:colOff>
      <xdr:row>10</xdr:row>
      <xdr:rowOff>28575</xdr:rowOff>
    </xdr:from>
    <xdr:to>
      <xdr:col>12</xdr:col>
      <xdr:colOff>457200</xdr:colOff>
      <xdr:row>36</xdr:row>
      <xdr:rowOff>9525</xdr:rowOff>
    </xdr:to>
    <xdr:graphicFrame>
      <xdr:nvGraphicFramePr>
        <xdr:cNvPr id="2" name="Chart 2"/>
        <xdr:cNvGraphicFramePr/>
      </xdr:nvGraphicFramePr>
      <xdr:xfrm>
        <a:off x="257175" y="1057275"/>
        <a:ext cx="7439025" cy="4191000"/>
      </xdr:xfrm>
      <a:graphic>
        <a:graphicData uri="http://schemas.openxmlformats.org/drawingml/2006/chart">
          <c:chart xmlns:c="http://schemas.openxmlformats.org/drawingml/2006/chart" r:id="rId2"/>
        </a:graphicData>
      </a:graphic>
    </xdr:graphicFrame>
    <xdr:clientData/>
  </xdr:twoCellAnchor>
  <xdr:twoCellAnchor>
    <xdr:from>
      <xdr:col>11</xdr:col>
      <xdr:colOff>495300</xdr:colOff>
      <xdr:row>8</xdr:row>
      <xdr:rowOff>66675</xdr:rowOff>
    </xdr:from>
    <xdr:to>
      <xdr:col>12</xdr:col>
      <xdr:colOff>495300</xdr:colOff>
      <xdr:row>10</xdr:row>
      <xdr:rowOff>38100</xdr:rowOff>
    </xdr:to>
    <xdr:pic>
      <xdr:nvPicPr>
        <xdr:cNvPr id="3" name="cbn_zurück"/>
        <xdr:cNvPicPr preferRelativeResize="1">
          <a:picLocks noChangeAspect="1"/>
        </xdr:cNvPicPr>
      </xdr:nvPicPr>
      <xdr:blipFill>
        <a:blip r:embed="rId3"/>
        <a:stretch>
          <a:fillRect/>
        </a:stretch>
      </xdr:blipFill>
      <xdr:spPr>
        <a:xfrm>
          <a:off x="6972300" y="723900"/>
          <a:ext cx="762000" cy="342900"/>
        </a:xfrm>
        <a:prstGeom prst="rect">
          <a:avLst/>
        </a:prstGeom>
        <a:solidFill>
          <a:srgbClr val="FFFFFF"/>
        </a:solidFill>
        <a:ln w="1" cmpd="sng">
          <a:noFill/>
        </a:ln>
      </xdr:spPr>
    </xdr:pic>
    <xdr:clientData fPrintsWithSheet="0"/>
  </xdr:twoCellAnchor>
  <xdr:twoCellAnchor>
    <xdr:from>
      <xdr:col>12</xdr:col>
      <xdr:colOff>542925</xdr:colOff>
      <xdr:row>8</xdr:row>
      <xdr:rowOff>66675</xdr:rowOff>
    </xdr:from>
    <xdr:to>
      <xdr:col>13</xdr:col>
      <xdr:colOff>542925</xdr:colOff>
      <xdr:row>10</xdr:row>
      <xdr:rowOff>38100</xdr:rowOff>
    </xdr:to>
    <xdr:pic>
      <xdr:nvPicPr>
        <xdr:cNvPr id="4" name="cbn_drucken"/>
        <xdr:cNvPicPr preferRelativeResize="1">
          <a:picLocks noChangeAspect="1"/>
        </xdr:cNvPicPr>
      </xdr:nvPicPr>
      <xdr:blipFill>
        <a:blip r:embed="rId4"/>
        <a:stretch>
          <a:fillRect/>
        </a:stretch>
      </xdr:blipFill>
      <xdr:spPr>
        <a:xfrm>
          <a:off x="7781925" y="723900"/>
          <a:ext cx="762000" cy="342900"/>
        </a:xfrm>
        <a:prstGeom prst="rect">
          <a:avLst/>
        </a:prstGeom>
        <a:solidFill>
          <a:srgbClr val="FFFFFF"/>
        </a:solidFill>
        <a:ln w="1"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0</xdr:rowOff>
    </xdr:from>
    <xdr:to>
      <xdr:col>13</xdr:col>
      <xdr:colOff>695325</xdr:colOff>
      <xdr:row>36</xdr:row>
      <xdr:rowOff>142875</xdr:rowOff>
    </xdr:to>
    <xdr:graphicFrame>
      <xdr:nvGraphicFramePr>
        <xdr:cNvPr id="1" name="Chart 1"/>
        <xdr:cNvGraphicFramePr/>
      </xdr:nvGraphicFramePr>
      <xdr:xfrm>
        <a:off x="438150" y="1028700"/>
        <a:ext cx="8258175" cy="4352925"/>
      </xdr:xfrm>
      <a:graphic>
        <a:graphicData uri="http://schemas.openxmlformats.org/drawingml/2006/chart">
          <c:chart xmlns:c="http://schemas.openxmlformats.org/drawingml/2006/chart" r:id="rId1"/>
        </a:graphicData>
      </a:graphic>
    </xdr:graphicFrame>
    <xdr:clientData/>
  </xdr:twoCellAnchor>
  <xdr:twoCellAnchor>
    <xdr:from>
      <xdr:col>11</xdr:col>
      <xdr:colOff>676275</xdr:colOff>
      <xdr:row>8</xdr:row>
      <xdr:rowOff>47625</xdr:rowOff>
    </xdr:from>
    <xdr:to>
      <xdr:col>12</xdr:col>
      <xdr:colOff>676275</xdr:colOff>
      <xdr:row>10</xdr:row>
      <xdr:rowOff>19050</xdr:rowOff>
    </xdr:to>
    <xdr:pic>
      <xdr:nvPicPr>
        <xdr:cNvPr id="2" name="cbn_zurück"/>
        <xdr:cNvPicPr preferRelativeResize="1">
          <a:picLocks noChangeAspect="1"/>
        </xdr:cNvPicPr>
      </xdr:nvPicPr>
      <xdr:blipFill>
        <a:blip r:embed="rId2"/>
        <a:stretch>
          <a:fillRect/>
        </a:stretch>
      </xdr:blipFill>
      <xdr:spPr>
        <a:xfrm>
          <a:off x="7153275" y="704850"/>
          <a:ext cx="762000" cy="342900"/>
        </a:xfrm>
        <a:prstGeom prst="rect">
          <a:avLst/>
        </a:prstGeom>
        <a:solidFill>
          <a:srgbClr val="FFFFFF"/>
        </a:solidFill>
        <a:ln w="1" cmpd="sng">
          <a:noFill/>
        </a:ln>
      </xdr:spPr>
    </xdr:pic>
    <xdr:clientData fPrintsWithSheet="0"/>
  </xdr:twoCellAnchor>
  <xdr:twoCellAnchor>
    <xdr:from>
      <xdr:col>12</xdr:col>
      <xdr:colOff>723900</xdr:colOff>
      <xdr:row>8</xdr:row>
      <xdr:rowOff>47625</xdr:rowOff>
    </xdr:from>
    <xdr:to>
      <xdr:col>13</xdr:col>
      <xdr:colOff>723900</xdr:colOff>
      <xdr:row>10</xdr:row>
      <xdr:rowOff>19050</xdr:rowOff>
    </xdr:to>
    <xdr:pic>
      <xdr:nvPicPr>
        <xdr:cNvPr id="3" name="cbn_drucken"/>
        <xdr:cNvPicPr preferRelativeResize="1">
          <a:picLocks noChangeAspect="1"/>
        </xdr:cNvPicPr>
      </xdr:nvPicPr>
      <xdr:blipFill>
        <a:blip r:embed="rId3"/>
        <a:stretch>
          <a:fillRect/>
        </a:stretch>
      </xdr:blipFill>
      <xdr:spPr>
        <a:xfrm>
          <a:off x="7962900" y="704850"/>
          <a:ext cx="762000" cy="342900"/>
        </a:xfrm>
        <a:prstGeom prst="rect">
          <a:avLst/>
        </a:prstGeom>
        <a:solidFill>
          <a:srgbClr val="FFFFFF"/>
        </a:solidFill>
        <a:ln w="1"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10</xdr:row>
      <xdr:rowOff>57150</xdr:rowOff>
    </xdr:from>
    <xdr:to>
      <xdr:col>12</xdr:col>
      <xdr:colOff>476250</xdr:colOff>
      <xdr:row>34</xdr:row>
      <xdr:rowOff>104775</xdr:rowOff>
    </xdr:to>
    <xdr:graphicFrame>
      <xdr:nvGraphicFramePr>
        <xdr:cNvPr id="1" name="Chart 2"/>
        <xdr:cNvGraphicFramePr/>
      </xdr:nvGraphicFramePr>
      <xdr:xfrm>
        <a:off x="152400" y="1085850"/>
        <a:ext cx="7562850" cy="3933825"/>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8</xdr:row>
      <xdr:rowOff>142875</xdr:rowOff>
    </xdr:from>
    <xdr:to>
      <xdr:col>12</xdr:col>
      <xdr:colOff>0</xdr:colOff>
      <xdr:row>10</xdr:row>
      <xdr:rowOff>114300</xdr:rowOff>
    </xdr:to>
    <xdr:pic>
      <xdr:nvPicPr>
        <xdr:cNvPr id="2" name="cbn_zurück"/>
        <xdr:cNvPicPr preferRelativeResize="1">
          <a:picLocks noChangeAspect="1"/>
        </xdr:cNvPicPr>
      </xdr:nvPicPr>
      <xdr:blipFill>
        <a:blip r:embed="rId2"/>
        <a:stretch>
          <a:fillRect/>
        </a:stretch>
      </xdr:blipFill>
      <xdr:spPr>
        <a:xfrm>
          <a:off x="6477000" y="800100"/>
          <a:ext cx="762000" cy="342900"/>
        </a:xfrm>
        <a:prstGeom prst="rect">
          <a:avLst/>
        </a:prstGeom>
        <a:solidFill>
          <a:srgbClr val="FFFFFF"/>
        </a:solidFill>
        <a:ln w="1" cmpd="sng">
          <a:noFill/>
        </a:ln>
      </xdr:spPr>
    </xdr:pic>
    <xdr:clientData fPrintsWithSheet="0"/>
  </xdr:twoCellAnchor>
  <xdr:twoCellAnchor>
    <xdr:from>
      <xdr:col>12</xdr:col>
      <xdr:colOff>47625</xdr:colOff>
      <xdr:row>8</xdr:row>
      <xdr:rowOff>142875</xdr:rowOff>
    </xdr:from>
    <xdr:to>
      <xdr:col>13</xdr:col>
      <xdr:colOff>47625</xdr:colOff>
      <xdr:row>10</xdr:row>
      <xdr:rowOff>114300</xdr:rowOff>
    </xdr:to>
    <xdr:pic>
      <xdr:nvPicPr>
        <xdr:cNvPr id="3" name="cbn_drucken"/>
        <xdr:cNvPicPr preferRelativeResize="1">
          <a:picLocks noChangeAspect="1"/>
        </xdr:cNvPicPr>
      </xdr:nvPicPr>
      <xdr:blipFill>
        <a:blip r:embed="rId3"/>
        <a:stretch>
          <a:fillRect/>
        </a:stretch>
      </xdr:blipFill>
      <xdr:spPr>
        <a:xfrm>
          <a:off x="7286625" y="800100"/>
          <a:ext cx="762000" cy="342900"/>
        </a:xfrm>
        <a:prstGeom prst="rect">
          <a:avLst/>
        </a:prstGeom>
        <a:solidFill>
          <a:srgbClr val="FFFFFF"/>
        </a:solidFill>
        <a:ln w="1"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104775</xdr:rowOff>
    </xdr:from>
    <xdr:to>
      <xdr:col>9</xdr:col>
      <xdr:colOff>209550</xdr:colOff>
      <xdr:row>127</xdr:row>
      <xdr:rowOff>19050</xdr:rowOff>
    </xdr:to>
    <xdr:sp>
      <xdr:nvSpPr>
        <xdr:cNvPr id="1" name="Rectangle 1"/>
        <xdr:cNvSpPr>
          <a:spLocks/>
        </xdr:cNvSpPr>
      </xdr:nvSpPr>
      <xdr:spPr>
        <a:xfrm>
          <a:off x="352425" y="752475"/>
          <a:ext cx="5610225" cy="19831050"/>
        </a:xfrm>
        <a:prstGeom prst="rect">
          <a:avLst/>
        </a:prstGeom>
        <a:solidFill>
          <a:srgbClr val="FFFFFF"/>
        </a:solidFill>
        <a:ln w="50800"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38100</xdr:colOff>
      <xdr:row>9</xdr:row>
      <xdr:rowOff>76200</xdr:rowOff>
    </xdr:from>
    <xdr:to>
      <xdr:col>9</xdr:col>
      <xdr:colOff>28575</xdr:colOff>
      <xdr:row>22</xdr:row>
      <xdr:rowOff>95250</xdr:rowOff>
    </xdr:to>
    <xdr:sp>
      <xdr:nvSpPr>
        <xdr:cNvPr id="2" name="Text Box 2"/>
        <xdr:cNvSpPr txBox="1">
          <a:spLocks noChangeArrowheads="1"/>
        </xdr:cNvSpPr>
      </xdr:nvSpPr>
      <xdr:spPr>
        <a:xfrm>
          <a:off x="466725" y="1533525"/>
          <a:ext cx="5314950" cy="2124075"/>
        </a:xfrm>
        <a:prstGeom prst="rect">
          <a:avLst/>
        </a:prstGeom>
        <a:solidFill>
          <a:srgbClr val="FFFFFF"/>
        </a:solidFill>
        <a:ln w="50800"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Die Schnellberechnung</a:t>
          </a:r>
          <a:r>
            <a:rPr lang="en-US" cap="none" sz="1000" b="1" i="0" u="none" baseline="0">
              <a:solidFill>
                <a:srgbClr val="000000"/>
              </a:solidFill>
              <a:latin typeface="Arial"/>
              <a:ea typeface="Arial"/>
              <a:cs typeface="Arial"/>
            </a:rPr>
            <a:t> Fit fürs Rating? - Fragen zur Ersteinschätzung </a:t>
          </a:r>
          <a:r>
            <a:rPr lang="en-US" cap="none" sz="1000" b="0" i="0" u="none" baseline="0">
              <a:solidFill>
                <a:srgbClr val="000000"/>
              </a:solidFill>
              <a:latin typeface="Arial"/>
              <a:ea typeface="Arial"/>
              <a:cs typeface="Arial"/>
            </a:rPr>
            <a:t>ist eine Excel-Berechnung der </a:t>
          </a:r>
          <a:r>
            <a:rPr lang="en-US" cap="none" sz="1000" b="1" i="0" u="none" baseline="0">
              <a:solidFill>
                <a:srgbClr val="000000"/>
              </a:solidFill>
              <a:latin typeface="Arial"/>
              <a:ea typeface="Arial"/>
              <a:cs typeface="Arial"/>
            </a:rPr>
            <a:t>Wirtschaftsberatung - Unternehmensanalyse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Durchleuchten Sie das Unternehmen auf Basis von 18 Fragen und erkennen Sie die wesentlichen Risiken beim Einstieg in die Rating-Vorbereitung. Anschließend kann das Unternehmen mit Unterstützung des DATEV-Rating-Angebots bzw. der Wirtschaftsberatungsprogramme tiefer analysiert und entsprechende Handlungsmaßnahmen erarbeitet werden.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Diese Schnellberechnung dient dem Einstieg in die Rating-Thematik. Sie ersetzt in keinem Fall eine umfassende Unternehmensanalyse und tiefergehende Ratingvorbereitung, wie sie z.B. mit dem DATEV-Rating-Angebot möglich ist.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96</xdr:row>
      <xdr:rowOff>57150</xdr:rowOff>
    </xdr:from>
    <xdr:to>
      <xdr:col>9</xdr:col>
      <xdr:colOff>114300</xdr:colOff>
      <xdr:row>126</xdr:row>
      <xdr:rowOff>47625</xdr:rowOff>
    </xdr:to>
    <xdr:sp>
      <xdr:nvSpPr>
        <xdr:cNvPr id="3" name="Text Box 3"/>
        <xdr:cNvSpPr txBox="1">
          <a:spLocks noChangeArrowheads="1"/>
        </xdr:cNvSpPr>
      </xdr:nvSpPr>
      <xdr:spPr>
        <a:xfrm>
          <a:off x="457200" y="15601950"/>
          <a:ext cx="5410200" cy="4848225"/>
        </a:xfrm>
        <a:prstGeom prst="rect">
          <a:avLst/>
        </a:prstGeom>
        <a:solidFill>
          <a:srgbClr val="FFFFFF"/>
        </a:solidFill>
        <a:ln w="222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DATEV ist bemüht, in den Schnellberechnungen stets aktuelle Informationen bereitzustellen und zu ändern oder diese bei Bedarf zu ergänzen. 
</a:t>
          </a:r>
          <a:r>
            <a:rPr lang="en-US" cap="none" sz="1000" b="0" i="0" u="none" baseline="0">
              <a:solidFill>
                <a:srgbClr val="000000"/>
              </a:solidFill>
              <a:latin typeface="Arial"/>
              <a:ea typeface="Arial"/>
              <a:cs typeface="Arial"/>
            </a:rPr>
            <a:t>Außerhalb unseres Einflussbereiches sind Veränderungen im Verhalten von Microsoft Office-Produkten, welche mit jedem beliebigen Microsoft-Update/Service-Release/Office-Add-In oder neuem Programm auftreten können.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Schnellberechnungen dienen dazu, Änderungen in einer konkreten Fragestellung mittels überschlägiger Berechnung auch unter Verwendung von Pauschalwerten und vereinfachenden Annahmen transparent zu machen, um ein Gefühl für die Zahlen/Werte zu erlangen. Es erfolgt keine Definitivberechnung (auch auf Grund der Restriktionen in den Microsoft Office-Produkten, z.B. fehlende Rechengenauigkeit). Eine exakte Berechnung unter Berücksichtigung der relevanten Einflussbedingungen kann in vielen Fällen mit den entsprechenden Vollprodukten der Wirtschaftsberatung erfolgen.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die Nutzung der Excel-Schnellberechnung werden grundlegende Kenntnisse in den Microsoft Office-Produkten Microsoft Excel und Microsoft Word vorausgesetzt.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Bei externen Seiten, auf die die DATEV direkt oder indirekt in ihren Programmen verweist (Hyperlinks), wird jede Gewähr, Haftung oder Garantie für die Korrektheit, Aktualität und Vollständigkeit der Inhalte dieser Seiten ausgeschlossen. Die DATEV haftet nicht für direkte oder indirekte Schäden, die aus der Nutzung der angebotenen Informationen externer Seiten entstehen.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 Rechte der DATEV bleiben vorbehalten. Vervielfältigungen, Verbreitungen, Bearbeitungen, andere Umgestaltungen und sonstige Verwertungen sind nur im Rahmen der hierfür geltenden Bestimmungen oder auf Grund gesonderter vertraglicher Vereinbarungen gestattet.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4</xdr:col>
      <xdr:colOff>9525</xdr:colOff>
      <xdr:row>23</xdr:row>
      <xdr:rowOff>76200</xdr:rowOff>
    </xdr:from>
    <xdr:to>
      <xdr:col>6</xdr:col>
      <xdr:colOff>647700</xdr:colOff>
      <xdr:row>23</xdr:row>
      <xdr:rowOff>76200</xdr:rowOff>
    </xdr:to>
    <xdr:sp>
      <xdr:nvSpPr>
        <xdr:cNvPr id="4" name="Line 4"/>
        <xdr:cNvSpPr>
          <a:spLocks/>
        </xdr:cNvSpPr>
      </xdr:nvSpPr>
      <xdr:spPr>
        <a:xfrm>
          <a:off x="1962150" y="3800475"/>
          <a:ext cx="2162175"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36</xdr:row>
      <xdr:rowOff>114300</xdr:rowOff>
    </xdr:from>
    <xdr:to>
      <xdr:col>6</xdr:col>
      <xdr:colOff>581025</xdr:colOff>
      <xdr:row>36</xdr:row>
      <xdr:rowOff>114300</xdr:rowOff>
    </xdr:to>
    <xdr:sp>
      <xdr:nvSpPr>
        <xdr:cNvPr id="5" name="Line 8"/>
        <xdr:cNvSpPr>
          <a:spLocks/>
        </xdr:cNvSpPr>
      </xdr:nvSpPr>
      <xdr:spPr>
        <a:xfrm>
          <a:off x="1895475" y="5943600"/>
          <a:ext cx="2162175"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114300</xdr:colOff>
      <xdr:row>6</xdr:row>
      <xdr:rowOff>66675</xdr:rowOff>
    </xdr:from>
    <xdr:ext cx="5229225" cy="419100"/>
    <xdr:sp>
      <xdr:nvSpPr>
        <xdr:cNvPr id="6" name="Text Box 9"/>
        <xdr:cNvSpPr txBox="1">
          <a:spLocks noChangeArrowheads="1"/>
        </xdr:cNvSpPr>
      </xdr:nvSpPr>
      <xdr:spPr>
        <a:xfrm>
          <a:off x="542925" y="1038225"/>
          <a:ext cx="5229225" cy="419100"/>
        </a:xfrm>
        <a:prstGeom prst="rect">
          <a:avLst/>
        </a:prstGeom>
        <a:noFill/>
        <a:ln w="9525" cmpd="sng">
          <a:noFill/>
        </a:ln>
      </xdr:spPr>
      <xdr:txBody>
        <a:bodyPr vertOverflow="clip" wrap="square" lIns="36576" tIns="22860" rIns="36576" bIns="0"/>
        <a:p>
          <a:pPr algn="ctr">
            <a:defRPr/>
          </a:pPr>
          <a:r>
            <a:rPr lang="en-US" cap="none" sz="1200" b="0" i="0" u="sng" baseline="0">
              <a:solidFill>
                <a:srgbClr val="000000"/>
              </a:solidFill>
              <a:latin typeface="Arial"/>
              <a:ea typeface="Arial"/>
              <a:cs typeface="Arial"/>
            </a:rPr>
            <a:t>Hinweise zur Schnellberechnung 
</a:t>
          </a:r>
          <a:r>
            <a:rPr lang="en-US" cap="none" sz="1200" b="0" i="0" u="sng" baseline="0">
              <a:solidFill>
                <a:srgbClr val="000000"/>
              </a:solidFill>
              <a:latin typeface="Arial"/>
              <a:ea typeface="Arial"/>
              <a:cs typeface="Arial"/>
            </a:rPr>
            <a:t>Fit fürs Rating? - Fragen zur Ersteinschätzung</a:t>
          </a:r>
        </a:p>
      </xdr:txBody>
    </xdr:sp>
    <xdr:clientData/>
  </xdr:oneCellAnchor>
  <xdr:twoCellAnchor>
    <xdr:from>
      <xdr:col>2</xdr:col>
      <xdr:colOff>38100</xdr:colOff>
      <xdr:row>24</xdr:row>
      <xdr:rowOff>142875</xdr:rowOff>
    </xdr:from>
    <xdr:to>
      <xdr:col>9</xdr:col>
      <xdr:colOff>28575</xdr:colOff>
      <xdr:row>35</xdr:row>
      <xdr:rowOff>152400</xdr:rowOff>
    </xdr:to>
    <xdr:sp>
      <xdr:nvSpPr>
        <xdr:cNvPr id="7" name="Text Box 12"/>
        <xdr:cNvSpPr txBox="1">
          <a:spLocks noChangeArrowheads="1"/>
        </xdr:cNvSpPr>
      </xdr:nvSpPr>
      <xdr:spPr>
        <a:xfrm>
          <a:off x="466725" y="4029075"/>
          <a:ext cx="5314950" cy="1790700"/>
        </a:xfrm>
        <a:prstGeom prst="rect">
          <a:avLst/>
        </a:prstGeom>
        <a:solidFill>
          <a:srgbClr val="FFFFFF"/>
        </a:solidFill>
        <a:ln w="50800"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Zur Berechnung/Anzeige notwendige Eingaben sind mit einem</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gekennzeichnet. Zur Abgabe von Auswertungen an Behörden können aber auch andere Eingaben notwendig sein.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Zellen mit einem roten Dreieck in der rechten oberen Ecke sind mit Kommentaren versehen. Führen Sie den Mauszeiger auf die Zelle, wird der Kommentar sichtbar.
</a:t>
          </a:r>
          <a:r>
            <a:rPr lang="en-US" cap="none" sz="1000" b="0" i="0" u="none" baseline="0">
              <a:solidFill>
                <a:srgbClr val="000000"/>
              </a:solidFill>
              <a:latin typeface="Arial"/>
              <a:ea typeface="Arial"/>
              <a:cs typeface="Arial"/>
            </a:rPr>
            <a:t>Prüfen Sie bei Bedarf die Anzeige der Kommentare: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Extras | Optionen | Ansicht | </a:t>
          </a:r>
          <a:r>
            <a:rPr lang="en-US" cap="none" sz="1000" b="0" i="0" u="none" baseline="0">
              <a:solidFill>
                <a:srgbClr val="000000"/>
              </a:solidFill>
              <a:latin typeface="Arial"/>
              <a:ea typeface="Arial"/>
              <a:cs typeface="Arial"/>
            </a:rPr>
            <a:t>Kommentare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4</xdr:col>
      <xdr:colOff>257175</xdr:colOff>
      <xdr:row>28</xdr:row>
      <xdr:rowOff>114300</xdr:rowOff>
    </xdr:from>
    <xdr:to>
      <xdr:col>4</xdr:col>
      <xdr:colOff>333375</xdr:colOff>
      <xdr:row>29</xdr:row>
      <xdr:rowOff>28575</xdr:rowOff>
    </xdr:to>
    <xdr:sp>
      <xdr:nvSpPr>
        <xdr:cNvPr id="8" name="AutoShape 14"/>
        <xdr:cNvSpPr>
          <a:spLocks/>
        </xdr:cNvSpPr>
      </xdr:nvSpPr>
      <xdr:spPr>
        <a:xfrm rot="10800000">
          <a:off x="2209800" y="4648200"/>
          <a:ext cx="76200" cy="76200"/>
        </a:xfrm>
        <a:prstGeom prst="rtTriangl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95</xdr:row>
      <xdr:rowOff>19050</xdr:rowOff>
    </xdr:from>
    <xdr:to>
      <xdr:col>6</xdr:col>
      <xdr:colOff>600075</xdr:colOff>
      <xdr:row>95</xdr:row>
      <xdr:rowOff>19050</xdr:rowOff>
    </xdr:to>
    <xdr:sp>
      <xdr:nvSpPr>
        <xdr:cNvPr id="9" name="Line 15"/>
        <xdr:cNvSpPr>
          <a:spLocks/>
        </xdr:cNvSpPr>
      </xdr:nvSpPr>
      <xdr:spPr>
        <a:xfrm>
          <a:off x="1914525" y="15401925"/>
          <a:ext cx="2162175"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37</xdr:row>
      <xdr:rowOff>142875</xdr:rowOff>
    </xdr:from>
    <xdr:to>
      <xdr:col>9</xdr:col>
      <xdr:colOff>19050</xdr:colOff>
      <xdr:row>59</xdr:row>
      <xdr:rowOff>95250</xdr:rowOff>
    </xdr:to>
    <xdr:sp>
      <xdr:nvSpPr>
        <xdr:cNvPr id="10" name="Text Box 16"/>
        <xdr:cNvSpPr txBox="1">
          <a:spLocks noChangeArrowheads="1"/>
        </xdr:cNvSpPr>
      </xdr:nvSpPr>
      <xdr:spPr>
        <a:xfrm>
          <a:off x="457200" y="6134100"/>
          <a:ext cx="5314950" cy="3514725"/>
        </a:xfrm>
        <a:prstGeom prst="rect">
          <a:avLst/>
        </a:prstGeom>
        <a:solidFill>
          <a:srgbClr val="FFFFFF"/>
        </a:solidFill>
        <a:ln w="50800"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Für die Darstellung der ersten Selbsteinschätzung und des Gesamtergebnisses aller Fragen, sowie für die grafische Darstellung der Handlungsnotwendigkeit je Frage als zunehmender Balken ist es notwendig, das Noten-Buchstaben-System für die Ist-Bewertung und Relevanz in ein Punktesystem umzurechnen. 
</a:t>
          </a:r>
          <a:r>
            <a:rPr lang="en-US" cap="none" sz="1000" b="0" i="0" u="none" baseline="0">
              <a:solidFill>
                <a:srgbClr val="000000"/>
              </a:solidFill>
              <a:latin typeface="Arial"/>
              <a:ea typeface="Arial"/>
              <a:cs typeface="Arial"/>
            </a:rPr>
            <a:t>Nachfolgend wird daher die Umrechnung erläutert.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Berechnung der Handlungsnotwendigkeit je Frage: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1 = 6 Punkte, Note 2 = 5 Punkte, ..., Note 6 = 1 Punkt.
</a:t>
          </a:r>
          <a:r>
            <a:rPr lang="en-US" cap="none" sz="1000" b="0" i="0" u="none" baseline="0">
              <a:solidFill>
                <a:srgbClr val="000000"/>
              </a:solidFill>
              <a:latin typeface="Arial"/>
              <a:ea typeface="Arial"/>
              <a:cs typeface="Arial"/>
            </a:rPr>
            <a:t>Ebenso erfolgt eine Umrechnung der Relevanzskala auf Punkte:
</a:t>
          </a:r>
          <a:r>
            <a:rPr lang="en-US" cap="none" sz="1000" b="0" i="0" u="none" baseline="0">
              <a:solidFill>
                <a:srgbClr val="000000"/>
              </a:solidFill>
              <a:latin typeface="Arial"/>
              <a:ea typeface="Arial"/>
              <a:cs typeface="Arial"/>
            </a:rPr>
            <a:t>     Relevanz a = 3 Punkte, b = 2, c = 1 und d = 0 (keine Relevanz, d.h. die Frage geht mit 0  
</a:t>
          </a:r>
          <a:r>
            <a:rPr lang="en-US" cap="none" sz="1000" b="0" i="0" u="none" baseline="0">
              <a:solidFill>
                <a:srgbClr val="000000"/>
              </a:solidFill>
              <a:latin typeface="Arial"/>
              <a:ea typeface="Arial"/>
              <a:cs typeface="Arial"/>
            </a:rPr>
            <a:t>     in die Bewertung ein).
</a:t>
          </a:r>
          <a:r>
            <a:rPr lang="en-US" cap="none" sz="1000" b="0" i="0" u="none" baseline="0">
              <a:solidFill>
                <a:srgbClr val="000000"/>
              </a:solidFill>
              <a:latin typeface="Arial"/>
              <a:ea typeface="Arial"/>
              <a:cs typeface="Arial"/>
            </a:rPr>
            <a:t>Bei der Berechnung der Handlungsnotwendigkeit ist die angegebene Relevanz die Basisgröße für die angegebene Ist-Bewertung und auch den maximal mögliche Sollwert der Frage, d.h. es wird das Produkt gebildet.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Beispiel:</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Note 3, Relevanz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3 = 4 Punkte, Relevanz b = 2 Punkte, ergibt eine Ist-Bewertung von 4 * 2 = 8.
</a:t>
          </a:r>
          <a:r>
            <a:rPr lang="en-US" cap="none" sz="1000" b="0" i="0" u="none" baseline="0">
              <a:solidFill>
                <a:srgbClr val="000000"/>
              </a:solidFill>
              <a:latin typeface="Arial"/>
              <a:ea typeface="Arial"/>
              <a:cs typeface="Arial"/>
            </a:rPr>
            <a:t>Maximaler Sollwert ist hier 2 * 6 = 12 (2 für die in der Frage angegebene Relevanz, hier b, 6 für maximal mögliche Punkte aus der Ist-Bewertung, also bei Note 1). 
</a:t>
          </a:r>
          <a:r>
            <a:rPr lang="en-US" cap="none" sz="1000" b="0" i="0" u="none" baseline="0">
              <a:solidFill>
                <a:srgbClr val="000000"/>
              </a:solidFill>
              <a:latin typeface="Arial"/>
              <a:ea typeface="Arial"/>
              <a:cs typeface="Arial"/>
            </a:rPr>
            <a:t>Dem Sollwert von 12 wird der Ist-Wert von 8 gegenüber gestellt. Als Handlungsnotwendigkeit ergibt sich 12 - 8 =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60</xdr:row>
      <xdr:rowOff>38100</xdr:rowOff>
    </xdr:from>
    <xdr:to>
      <xdr:col>9</xdr:col>
      <xdr:colOff>19050</xdr:colOff>
      <xdr:row>93</xdr:row>
      <xdr:rowOff>66675</xdr:rowOff>
    </xdr:to>
    <xdr:sp>
      <xdr:nvSpPr>
        <xdr:cNvPr id="11" name="Text Box 17"/>
        <xdr:cNvSpPr txBox="1">
          <a:spLocks noChangeArrowheads="1"/>
        </xdr:cNvSpPr>
      </xdr:nvSpPr>
      <xdr:spPr>
        <a:xfrm>
          <a:off x="457200" y="9753600"/>
          <a:ext cx="5314950" cy="5372100"/>
        </a:xfrm>
        <a:prstGeom prst="rect">
          <a:avLst/>
        </a:prstGeom>
        <a:solidFill>
          <a:srgbClr val="FFFFFF"/>
        </a:solidFill>
        <a:ln w="50800"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Berechnung der Gesamtbewertung:
</a:t>
          </a:r>
          <a:r>
            <a:rPr lang="en-US" cap="none" sz="1000" b="1" i="0" u="none" baseline="0">
              <a:solidFill>
                <a:srgbClr val="000000"/>
              </a:solidFill>
              <a:latin typeface="Arial"/>
              <a:ea typeface="Arial"/>
              <a:cs typeface="Arial"/>
            </a:rPr>
            <a:t>Die Umrechnung der Note und Relevanz in Punkte steht im Absatz oben drüber!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Gesamtbewertung, wie sie als Balken im Ergebnis dargestellt wird, ergibt sich durch das Verhältnis der insgesamt möglichen Punkte zu den durch die Ist-Bewertung tatsächlich erreichten Punkten, angegeben in Prozentpunkten.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Beispiel: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Sie haben alle 18 Fragen mit einer Relevanz von a-c (d.h. keine Frage entfällt) beantwortet. Je Frage wäre die beste Note eine 1, d.h. 6 Punkte. Die Maximale Punktzahl ist daher: 
</a:t>
          </a:r>
          <a:r>
            <a:rPr lang="en-US" cap="none" sz="1000" b="0" i="0" u="none" baseline="0">
              <a:solidFill>
                <a:srgbClr val="000000"/>
              </a:solidFill>
              <a:latin typeface="Arial"/>
              <a:ea typeface="Arial"/>
              <a:cs typeface="Arial"/>
            </a:rPr>
            <a:t>             18 * 6 * Punktwert der Relevanz
</a:t>
          </a:r>
          <a:r>
            <a:rPr lang="en-US" cap="none" sz="1000" b="0" i="0" u="none" baseline="0">
              <a:solidFill>
                <a:srgbClr val="000000"/>
              </a:solidFill>
              <a:latin typeface="Arial"/>
              <a:ea typeface="Arial"/>
              <a:cs typeface="Arial"/>
            </a:rPr>
            <a:t>Hätten Sie alle Fragen mit einer Relevanz von a bewertet, wären dies 324 maximal mögliche Punkte.
</a:t>
          </a:r>
          <a:r>
            <a:rPr lang="en-US" cap="none" sz="1000" b="0" i="0" u="none" baseline="0">
              <a:solidFill>
                <a:srgbClr val="000000"/>
              </a:solidFill>
              <a:latin typeface="Arial"/>
              <a:ea typeface="Arial"/>
              <a:cs typeface="Arial"/>
            </a:rPr>
            <a:t>Dem gegenüber steht die tatsächliche Ist-Bewertung. Hätten Sie alle 18 Fragen mit Relevanz a und einer Ist-Bewertung von Note 3 angegeben, ergäbe sich daraus der Wert 216.
</a:t>
          </a:r>
          <a:r>
            <a:rPr lang="en-US" cap="none" sz="1000" b="0" i="0" u="none" baseline="0">
              <a:solidFill>
                <a:srgbClr val="000000"/>
              </a:solidFill>
              <a:latin typeface="Arial"/>
              <a:ea typeface="Arial"/>
              <a:cs typeface="Arial"/>
            </a:rPr>
            <a:t>             18 *4 * 3 = 216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Als Gesamtbewertung ergibt sich daraus: 100 / Maximale Punktzahl * Erreichter Punktzahl.
</a:t>
          </a:r>
          <a:r>
            <a:rPr lang="en-US" cap="none" sz="1000" b="0" i="0" u="none" baseline="0">
              <a:solidFill>
                <a:srgbClr val="000000"/>
              </a:solidFill>
              <a:latin typeface="Arial"/>
              <a:ea typeface="Arial"/>
              <a:cs typeface="Arial"/>
            </a:rPr>
            <a:t>Hier: 100 / 324 * 216 = 66,667.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Wertangabe erfolgt gerundet: 67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Die Relevanz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Wird bei der Relevanz die Auswahl "d" getroffen, bedeutet das, dass die entsprechende Frage entfallen soll. Die Handlungsnotwendigkeit wird auf 0 gesetzt und hat im ersten Anblick somit keine Unterscheidung zur Handlungsnotwendigkeit 0 für das Paar 'Note 1; Relevanz a". 
</a:t>
          </a:r>
          <a:r>
            <a:rPr lang="en-US" cap="none" sz="1000" b="0" i="0" u="none" baseline="0">
              <a:solidFill>
                <a:srgbClr val="000000"/>
              </a:solidFill>
              <a:latin typeface="Arial"/>
              <a:ea typeface="Arial"/>
              <a:cs typeface="Arial"/>
            </a:rPr>
            <a:t>Bei den grafischen Auswertungen wird aber durch die Relevanz d die Grundmenge der Fragen reduziert. Sind zwei Fragen als nicht relevant, also mit d eingestuft, ist die Grundmenge 16, und nicht mehr 18. 
</a:t>
          </a:r>
          <a:r>
            <a:rPr lang="en-US" cap="none" sz="1000" b="0" i="0" u="none" baseline="0">
              <a:solidFill>
                <a:srgbClr val="000000"/>
              </a:solidFill>
              <a:latin typeface="Arial"/>
              <a:ea typeface="Arial"/>
              <a:cs typeface="Arial"/>
            </a:rPr>
            <a:t>Dies hat insbesondere Auswirkung auf die Durchschnittsbildung für die 10 Rubriken. Sollten alle Fragen einer Rubrik als nicht relevant eingestuft werden, wird sie in den AUswertungen trotzdem angezeigt, jedoch mit dem Wert 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3</xdr:col>
      <xdr:colOff>161925</xdr:colOff>
      <xdr:row>0</xdr:row>
      <xdr:rowOff>76200</xdr:rowOff>
    </xdr:from>
    <xdr:to>
      <xdr:col>4</xdr:col>
      <xdr:colOff>161925</xdr:colOff>
      <xdr:row>2</xdr:row>
      <xdr:rowOff>19050</xdr:rowOff>
    </xdr:to>
    <xdr:pic>
      <xdr:nvPicPr>
        <xdr:cNvPr id="12" name="cbn_drucken"/>
        <xdr:cNvPicPr preferRelativeResize="1">
          <a:picLocks noChangeAspect="0"/>
        </xdr:cNvPicPr>
      </xdr:nvPicPr>
      <xdr:blipFill>
        <a:blip r:embed="rId1"/>
        <a:stretch>
          <a:fillRect/>
        </a:stretch>
      </xdr:blipFill>
      <xdr:spPr>
        <a:xfrm>
          <a:off x="1352550" y="76200"/>
          <a:ext cx="762000" cy="266700"/>
        </a:xfrm>
        <a:prstGeom prst="rect">
          <a:avLst/>
        </a:prstGeom>
        <a:solidFill>
          <a:srgbClr val="FFFFFF"/>
        </a:solidFill>
        <a:ln w="1" cmpd="sng">
          <a:noFill/>
        </a:ln>
      </xdr:spPr>
    </xdr:pic>
    <xdr:clientData fPrintsWithSheet="0"/>
  </xdr:twoCellAnchor>
  <xdr:twoCellAnchor>
    <xdr:from>
      <xdr:col>1</xdr:col>
      <xdr:colOff>104775</xdr:colOff>
      <xdr:row>0</xdr:row>
      <xdr:rowOff>76200</xdr:rowOff>
    </xdr:from>
    <xdr:to>
      <xdr:col>2</xdr:col>
      <xdr:colOff>752475</xdr:colOff>
      <xdr:row>2</xdr:row>
      <xdr:rowOff>19050</xdr:rowOff>
    </xdr:to>
    <xdr:pic>
      <xdr:nvPicPr>
        <xdr:cNvPr id="13" name="cbn_zurück"/>
        <xdr:cNvPicPr preferRelativeResize="1">
          <a:picLocks noChangeAspect="0"/>
        </xdr:cNvPicPr>
      </xdr:nvPicPr>
      <xdr:blipFill>
        <a:blip r:embed="rId2"/>
        <a:stretch>
          <a:fillRect/>
        </a:stretch>
      </xdr:blipFill>
      <xdr:spPr>
        <a:xfrm>
          <a:off x="419100" y="76200"/>
          <a:ext cx="762000" cy="266700"/>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8"/>
  <dimension ref="D16:O41"/>
  <sheetViews>
    <sheetView showGridLines="0" showRowColHeaders="0" tabSelected="1" zoomScalePageLayoutView="0" workbookViewId="0" topLeftCell="C13">
      <selection activeCell="F19" sqref="F19:H19"/>
    </sheetView>
  </sheetViews>
  <sheetFormatPr defaultColWidth="11.421875" defaultRowHeight="12.75"/>
  <cols>
    <col min="1" max="2" width="0" style="1" hidden="1" customWidth="1"/>
    <col min="3" max="3" width="5.7109375" style="1" customWidth="1"/>
    <col min="4" max="4" width="11.421875" style="1" customWidth="1"/>
    <col min="5" max="5" width="4.8515625" style="1" customWidth="1"/>
    <col min="6" max="6" width="15.421875" style="1" customWidth="1"/>
    <col min="7" max="7" width="15.140625" style="1" customWidth="1"/>
    <col min="8" max="8" width="15.28125" style="1" customWidth="1"/>
    <col min="9" max="9" width="15.421875" style="1" customWidth="1"/>
    <col min="10" max="10" width="3.421875" style="1" customWidth="1"/>
    <col min="11" max="11" width="5.28125" style="1" customWidth="1"/>
    <col min="12" max="12" width="4.00390625" style="45" customWidth="1"/>
    <col min="13" max="14" width="11.421875" style="1" customWidth="1"/>
    <col min="15" max="15" width="0" style="24" hidden="1" customWidth="1"/>
    <col min="16" max="16384" width="11.421875" style="1" customWidth="1"/>
  </cols>
  <sheetData>
    <row r="1" ht="12.75" hidden="1"/>
    <row r="2" ht="12.75" hidden="1"/>
    <row r="3" ht="12.75" hidden="1"/>
    <row r="4" ht="12.75" hidden="1"/>
    <row r="5" ht="12.75" hidden="1"/>
    <row r="6" ht="12.75" hidden="1"/>
    <row r="7" ht="12.75" hidden="1"/>
    <row r="8" ht="12.75" hidden="1"/>
    <row r="9" ht="12.75" hidden="1"/>
    <row r="10" ht="12.75" hidden="1"/>
    <row r="11" ht="12.75" hidden="1"/>
    <row r="12" ht="12.75" hidden="1"/>
    <row r="13" ht="12.75"/>
    <row r="14" ht="12.75"/>
    <row r="15" ht="12.75"/>
    <row r="16" ht="20.25">
      <c r="D16" s="46" t="s">
        <v>113</v>
      </c>
    </row>
    <row r="18" ht="12.75"/>
    <row r="19" spans="4:8" ht="12.75">
      <c r="D19" s="1" t="s">
        <v>0</v>
      </c>
      <c r="F19" s="121"/>
      <c r="G19" s="121"/>
      <c r="H19" s="121"/>
    </row>
    <row r="20" ht="12.75"/>
    <row r="21" spans="6:8" ht="12.75">
      <c r="F21" s="121"/>
      <c r="G21" s="121"/>
      <c r="H21" s="121"/>
    </row>
    <row r="23" spans="6:8" ht="12.75">
      <c r="F23" s="121"/>
      <c r="G23" s="121"/>
      <c r="H23" s="121"/>
    </row>
    <row r="27" spans="6:8" ht="12.75">
      <c r="F27" s="1" t="s">
        <v>1</v>
      </c>
      <c r="G27" s="121"/>
      <c r="H27" s="121"/>
    </row>
    <row r="29" spans="6:8" ht="12.75">
      <c r="F29" s="1" t="s">
        <v>2</v>
      </c>
      <c r="G29" s="120"/>
      <c r="H29" s="121"/>
    </row>
    <row r="32" s="47" customFormat="1" ht="12.75" customHeight="1" hidden="1">
      <c r="O32" s="44"/>
    </row>
    <row r="33" spans="6:15" s="47" customFormat="1" ht="12.75" customHeight="1">
      <c r="F33" s="48"/>
      <c r="O33" s="44"/>
    </row>
    <row r="34" s="45" customFormat="1" ht="7.5" customHeight="1">
      <c r="O34" s="98"/>
    </row>
    <row r="35" ht="15" customHeight="1">
      <c r="F35" s="97" t="s">
        <v>16</v>
      </c>
    </row>
    <row r="36" ht="12.75"/>
    <row r="37" ht="12.75"/>
    <row r="38" ht="12.75">
      <c r="O38" s="24">
        <v>0</v>
      </c>
    </row>
    <row r="39" ht="12.75"/>
    <row r="40" ht="12.75"/>
    <row r="41" ht="12.75">
      <c r="G41" s="93">
        <f>InternEinträge!B7</f>
        <v>0</v>
      </c>
    </row>
  </sheetData>
  <sheetProtection sheet="1" objects="1" scenarios="1"/>
  <mergeCells count="5">
    <mergeCell ref="G29:H29"/>
    <mergeCell ref="G27:H27"/>
    <mergeCell ref="F19:H19"/>
    <mergeCell ref="F21:H21"/>
    <mergeCell ref="F23:H23"/>
  </mergeCells>
  <printOptions/>
  <pageMargins left="0.787401575" right="0.787401575" top="0.984251969" bottom="0.984251969" header="0.4921259845" footer="0.4921259845"/>
  <pageSetup horizontalDpi="600" verticalDpi="600" orientation="portrait" paperSize="9" r:id="rId2"/>
  <colBreaks count="1" manualBreakCount="1">
    <brk id="12" max="40" man="1"/>
  </colBreaks>
  <drawing r:id="rId1"/>
</worksheet>
</file>

<file path=xl/worksheets/sheet10.xml><?xml version="1.0" encoding="utf-8"?>
<worksheet xmlns="http://schemas.openxmlformats.org/spreadsheetml/2006/main" xmlns:r="http://schemas.openxmlformats.org/officeDocument/2006/relationships">
  <sheetPr codeName="Tabelle2"/>
  <dimension ref="A1:V55"/>
  <sheetViews>
    <sheetView zoomScalePageLayoutView="0" workbookViewId="0" topLeftCell="A1">
      <selection activeCell="C28" sqref="C28:G46"/>
    </sheetView>
  </sheetViews>
  <sheetFormatPr defaultColWidth="11.421875" defaultRowHeight="12.75"/>
  <cols>
    <col min="1" max="1" width="9.00390625" style="0" customWidth="1"/>
    <col min="2" max="2" width="55.7109375" style="0" customWidth="1"/>
    <col min="3" max="3" width="8.00390625" style="0" customWidth="1"/>
    <col min="4" max="4" width="9.57421875" style="0" customWidth="1"/>
    <col min="5" max="5" width="8.28125" style="0" customWidth="1"/>
    <col min="6" max="6" width="8.421875" style="0" customWidth="1"/>
    <col min="7" max="7" width="5.7109375" style="0" customWidth="1"/>
    <col min="8" max="8" width="7.421875" style="24" customWidth="1"/>
    <col min="9" max="9" width="4.7109375" style="0" customWidth="1"/>
    <col min="10" max="10" width="1.7109375" style="0" customWidth="1"/>
    <col min="12" max="12" width="18.8515625" style="0" customWidth="1"/>
    <col min="13" max="13" width="26.421875" style="0" bestFit="1" customWidth="1"/>
    <col min="14" max="14" width="21.8515625" style="0" bestFit="1" customWidth="1"/>
    <col min="15" max="16" width="18.8515625" style="0" bestFit="1" customWidth="1"/>
  </cols>
  <sheetData>
    <row r="1" spans="1:18" ht="12.75">
      <c r="A1" s="5"/>
      <c r="B1" s="30"/>
      <c r="I1" s="109"/>
      <c r="M1" t="s">
        <v>31</v>
      </c>
      <c r="N1" t="s">
        <v>34</v>
      </c>
      <c r="O1" t="s">
        <v>36</v>
      </c>
      <c r="P1" t="s">
        <v>35</v>
      </c>
      <c r="R1" t="s">
        <v>75</v>
      </c>
    </row>
    <row r="2" spans="1:22" ht="35.25" customHeight="1" thickBot="1">
      <c r="A2" s="105">
        <f>ROUND(InternEinträge!G23,0)</f>
        <v>96</v>
      </c>
      <c r="B2" t="str">
        <f>IF(A2&lt;A3,"Eine detaillierte Überprüfung der Geschäftsbereiche ist notwendig!",IF(A2&lt;A4,"Einzelne Geschäftsbereiche bedürfen einer detaillierten Überprüfung.","Das Unternehmen scheint übergreifend gut aufgestellt zu sein."))</f>
        <v>Das Unternehmen scheint übergreifend gut aufgestellt zu sein.</v>
      </c>
      <c r="C2" t="s">
        <v>11</v>
      </c>
      <c r="D2" s="2" t="s">
        <v>74</v>
      </c>
      <c r="E2" t="s">
        <v>10</v>
      </c>
      <c r="F2" s="2" t="s">
        <v>73</v>
      </c>
      <c r="G2" s="18" t="s">
        <v>12</v>
      </c>
      <c r="H2" s="21" t="s">
        <v>13</v>
      </c>
      <c r="I2" s="110" t="s">
        <v>14</v>
      </c>
      <c r="K2" s="31" t="s">
        <v>32</v>
      </c>
      <c r="L2" s="31" t="s">
        <v>33</v>
      </c>
      <c r="M2" s="31" t="s">
        <v>18</v>
      </c>
      <c r="N2" s="31" t="s">
        <v>112</v>
      </c>
      <c r="O2" s="31" t="s">
        <v>110</v>
      </c>
      <c r="P2" s="31" t="s">
        <v>111</v>
      </c>
      <c r="R2" s="77" t="s">
        <v>66</v>
      </c>
      <c r="V2" s="5"/>
    </row>
    <row r="3" spans="1:18" ht="12.75">
      <c r="A3">
        <v>50</v>
      </c>
      <c r="C3">
        <f>Fragen!G12</f>
        <v>2</v>
      </c>
      <c r="D3">
        <f>IF(C3=1,6,IF(C3=2,5,IF(C3=3,4,IF(C3=4,3,IF(C3=5,2,IF(C3=6,1))))))</f>
        <v>5</v>
      </c>
      <c r="E3" s="115" t="str">
        <f>Fragen!I12</f>
        <v>a</v>
      </c>
      <c r="F3">
        <f>IF(E3="A",3,IF(E3="B",2,IF(E3="C",1,0)))</f>
        <v>3</v>
      </c>
      <c r="G3" s="19">
        <f>F3*D3</f>
        <v>15</v>
      </c>
      <c r="H3" s="20">
        <f>F3*6</f>
        <v>18</v>
      </c>
      <c r="I3" s="111">
        <f>H3-G3</f>
        <v>3</v>
      </c>
      <c r="J3">
        <f>IF(E3="d",0,1)</f>
        <v>1</v>
      </c>
      <c r="K3">
        <f>J3</f>
        <v>1</v>
      </c>
      <c r="L3" s="86">
        <f>IF(K3=0,0,H3/K3)</f>
        <v>18</v>
      </c>
      <c r="M3" t="s">
        <v>48</v>
      </c>
      <c r="N3" s="86">
        <f aca="true" t="shared" si="0" ref="N3:N12">L3-O3</f>
        <v>3</v>
      </c>
      <c r="O3" s="86">
        <f>IF(K3=0,0,G3/$K$3)</f>
        <v>15</v>
      </c>
      <c r="P3" s="86">
        <f>IF(K3=0,0,F3/$K$3)</f>
        <v>3</v>
      </c>
      <c r="R3">
        <f>IF(Fragen!I12="d","d",I3)</f>
        <v>3</v>
      </c>
    </row>
    <row r="4" spans="1:21" ht="12.75">
      <c r="A4">
        <v>90</v>
      </c>
      <c r="C4">
        <f>Fragen!G13</f>
        <v>4</v>
      </c>
      <c r="D4">
        <f aca="true" t="shared" si="1" ref="D4:D20">IF(C4=1,6,IF(C4=2,5,IF(C4=3,4,IF(C4=4,3,IF(C4=5,2,IF(C4=6,1))))))</f>
        <v>3</v>
      </c>
      <c r="E4" s="116" t="str">
        <f>Fragen!I13</f>
        <v>a</v>
      </c>
      <c r="F4">
        <f aca="true" t="shared" si="2" ref="F4:F20">IF(E4="A",3,IF(E4="B",2,IF(E4="C",1,0)))</f>
        <v>3</v>
      </c>
      <c r="G4" s="19">
        <f aca="true" t="shared" si="3" ref="G4:G20">F4*D4</f>
        <v>9</v>
      </c>
      <c r="H4" s="20">
        <f aca="true" t="shared" si="4" ref="H4:H20">F4*6</f>
        <v>18</v>
      </c>
      <c r="I4" s="111">
        <f aca="true" t="shared" si="5" ref="I4:I20">H4-G4</f>
        <v>9</v>
      </c>
      <c r="J4">
        <f aca="true" t="shared" si="6" ref="J4:J20">IF(E4="d",0,1)</f>
        <v>1</v>
      </c>
      <c r="K4">
        <f>J4+J5+J7</f>
        <v>3</v>
      </c>
      <c r="L4" s="86">
        <f>IF(K4=0,0,(H4+H5+H7)/K4)</f>
        <v>18</v>
      </c>
      <c r="M4" t="s">
        <v>70</v>
      </c>
      <c r="N4" s="86">
        <f t="shared" si="0"/>
        <v>3</v>
      </c>
      <c r="O4" s="86">
        <f>IF(K4=0,0,(G4+G5+G7)/$K$4)</f>
        <v>15</v>
      </c>
      <c r="P4" s="86">
        <f>IF(K4=0,0,(F4+F5+F7)/$K$4)</f>
        <v>3</v>
      </c>
      <c r="R4">
        <f>IF(Fragen!I13="d","d",I4)</f>
        <v>9</v>
      </c>
      <c r="S4" s="3" t="s">
        <v>76</v>
      </c>
      <c r="T4" t="s">
        <v>79</v>
      </c>
      <c r="U4">
        <f>COUNTIF(R3:R20,"&lt;=2")</f>
        <v>16</v>
      </c>
    </row>
    <row r="5" spans="1:21" ht="12.75">
      <c r="A5" s="5"/>
      <c r="B5" s="5"/>
      <c r="C5">
        <f>Fragen!G14</f>
        <v>1</v>
      </c>
      <c r="D5">
        <f t="shared" si="1"/>
        <v>6</v>
      </c>
      <c r="E5" t="str">
        <f>Fragen!I14</f>
        <v>a</v>
      </c>
      <c r="F5">
        <f t="shared" si="2"/>
        <v>3</v>
      </c>
      <c r="G5" s="19">
        <f t="shared" si="3"/>
        <v>18</v>
      </c>
      <c r="H5" s="20">
        <f t="shared" si="4"/>
        <v>18</v>
      </c>
      <c r="I5" s="111">
        <f t="shared" si="5"/>
        <v>0</v>
      </c>
      <c r="J5">
        <f t="shared" si="6"/>
        <v>1</v>
      </c>
      <c r="K5">
        <f>J6</f>
        <v>1</v>
      </c>
      <c r="L5" s="86">
        <f>IF(K5=0,0,H6/K5)</f>
        <v>18</v>
      </c>
      <c r="M5" t="s">
        <v>49</v>
      </c>
      <c r="N5" s="86">
        <f t="shared" si="0"/>
        <v>0</v>
      </c>
      <c r="O5" s="86">
        <f>IF(K5=0,0,G6/$K$5)</f>
        <v>18</v>
      </c>
      <c r="P5" s="86">
        <f>IF(K5=0,0,(F6)/$K$5)</f>
        <v>3</v>
      </c>
      <c r="R5">
        <f>IF(Fragen!I14="d","d",I5)</f>
        <v>0</v>
      </c>
      <c r="S5" s="3" t="s">
        <v>77</v>
      </c>
      <c r="T5" t="s">
        <v>80</v>
      </c>
      <c r="U5">
        <f>COUNTIF(R3:R20,"=3")</f>
        <v>1</v>
      </c>
    </row>
    <row r="6" spans="1:21" ht="12.75">
      <c r="A6" s="5"/>
      <c r="B6" s="5" t="s">
        <v>15</v>
      </c>
      <c r="C6">
        <f>Fragen!G15</f>
        <v>1</v>
      </c>
      <c r="D6">
        <f t="shared" si="1"/>
        <v>6</v>
      </c>
      <c r="E6" s="116" t="str">
        <f>Fragen!I15</f>
        <v>a</v>
      </c>
      <c r="F6">
        <f t="shared" si="2"/>
        <v>3</v>
      </c>
      <c r="G6" s="19">
        <f t="shared" si="3"/>
        <v>18</v>
      </c>
      <c r="H6" s="20">
        <f t="shared" si="4"/>
        <v>18</v>
      </c>
      <c r="I6" s="111">
        <f t="shared" si="5"/>
        <v>0</v>
      </c>
      <c r="J6">
        <f t="shared" si="6"/>
        <v>1</v>
      </c>
      <c r="K6">
        <f>J8+J9</f>
        <v>2</v>
      </c>
      <c r="L6" s="86">
        <f>IF(K6=0,0,(H8+H9)/K6)</f>
        <v>18</v>
      </c>
      <c r="M6" t="s">
        <v>51</v>
      </c>
      <c r="N6" s="86">
        <f t="shared" si="0"/>
        <v>0</v>
      </c>
      <c r="O6">
        <f>IF(K6=0,0,(G8+G9)/$K$6)</f>
        <v>18</v>
      </c>
      <c r="P6">
        <f>IF(K6=0,0,(F8+F9)/$K$6)</f>
        <v>3</v>
      </c>
      <c r="R6">
        <f>IF(Fragen!I15="d","d",I6)</f>
        <v>0</v>
      </c>
      <c r="S6" s="3" t="s">
        <v>78</v>
      </c>
      <c r="T6" t="s">
        <v>81</v>
      </c>
      <c r="U6">
        <f>COUNTIF(R3:R20,"&gt;=4")</f>
        <v>1</v>
      </c>
    </row>
    <row r="7" spans="1:18" ht="13.5" thickBot="1">
      <c r="A7" s="5"/>
      <c r="B7" s="32">
        <f>Deckblatt!O38</f>
        <v>0</v>
      </c>
      <c r="C7" s="92">
        <f>Fragen!G16</f>
        <v>1</v>
      </c>
      <c r="D7" s="77">
        <f t="shared" si="1"/>
        <v>6</v>
      </c>
      <c r="E7" s="117" t="str">
        <f>Fragen!I16</f>
        <v>a</v>
      </c>
      <c r="F7">
        <f t="shared" si="2"/>
        <v>3</v>
      </c>
      <c r="G7" s="90">
        <f t="shared" si="3"/>
        <v>18</v>
      </c>
      <c r="H7" s="78">
        <f t="shared" si="4"/>
        <v>18</v>
      </c>
      <c r="I7" s="112">
        <f t="shared" si="5"/>
        <v>0</v>
      </c>
      <c r="J7">
        <f t="shared" si="6"/>
        <v>1</v>
      </c>
      <c r="K7">
        <f>J10+J11</f>
        <v>2</v>
      </c>
      <c r="L7" s="86">
        <f>IF(K7=0,0,(H10+H11)/K7)</f>
        <v>18</v>
      </c>
      <c r="M7" t="s">
        <v>71</v>
      </c>
      <c r="N7" s="86">
        <f t="shared" si="0"/>
        <v>0</v>
      </c>
      <c r="O7">
        <f>IF(K7=0,0,(G10+G11)/$K$7)</f>
        <v>18</v>
      </c>
      <c r="P7">
        <f>IF(K7=0,0,(F10+F11)/$K$7)</f>
        <v>3</v>
      </c>
      <c r="R7">
        <f>IF(Fragen!I16="d","d",I7)</f>
        <v>0</v>
      </c>
    </row>
    <row r="8" spans="3:18" ht="12.75">
      <c r="C8">
        <f>Fragen!G17</f>
        <v>1</v>
      </c>
      <c r="D8">
        <f t="shared" si="1"/>
        <v>6</v>
      </c>
      <c r="E8" s="3" t="str">
        <f>Fragen!I17</f>
        <v>a</v>
      </c>
      <c r="F8">
        <f t="shared" si="2"/>
        <v>3</v>
      </c>
      <c r="G8" s="19">
        <f t="shared" si="3"/>
        <v>18</v>
      </c>
      <c r="H8" s="20">
        <f t="shared" si="4"/>
        <v>18</v>
      </c>
      <c r="I8" s="111">
        <f t="shared" si="5"/>
        <v>0</v>
      </c>
      <c r="J8">
        <f t="shared" si="6"/>
        <v>1</v>
      </c>
      <c r="K8">
        <f>J13+J14+J15</f>
        <v>3</v>
      </c>
      <c r="L8" s="86">
        <f>IF(K8=0,0,(H13+H14+H15)/K8)</f>
        <v>18</v>
      </c>
      <c r="M8" t="s">
        <v>52</v>
      </c>
      <c r="N8" s="86">
        <f t="shared" si="0"/>
        <v>0</v>
      </c>
      <c r="O8">
        <f>IF(K8=0,0,(G13+G14+G15)/$K$8)</f>
        <v>18</v>
      </c>
      <c r="P8">
        <f>IF(K8=0,0,(F13+F14+F15)/$K$8)</f>
        <v>3</v>
      </c>
      <c r="R8">
        <f>IF(Fragen!I17="d","d",I8)</f>
        <v>0</v>
      </c>
    </row>
    <row r="9" spans="3:18" ht="12.75">
      <c r="C9">
        <f>Fragen!G18</f>
        <v>1</v>
      </c>
      <c r="D9">
        <f t="shared" si="1"/>
        <v>6</v>
      </c>
      <c r="E9" s="3" t="str">
        <f>Fragen!I18</f>
        <v>a</v>
      </c>
      <c r="F9">
        <f t="shared" si="2"/>
        <v>3</v>
      </c>
      <c r="G9" s="19">
        <f t="shared" si="3"/>
        <v>18</v>
      </c>
      <c r="H9" s="20">
        <f t="shared" si="4"/>
        <v>18</v>
      </c>
      <c r="I9" s="111">
        <f t="shared" si="5"/>
        <v>0</v>
      </c>
      <c r="J9">
        <f t="shared" si="6"/>
        <v>1</v>
      </c>
      <c r="K9">
        <f>J12+J16</f>
        <v>2</v>
      </c>
      <c r="L9" s="86">
        <f>IF(K9=0,0,(H12+H16)/K9)</f>
        <v>18</v>
      </c>
      <c r="M9" t="s">
        <v>72</v>
      </c>
      <c r="N9" s="86">
        <f t="shared" si="0"/>
        <v>0</v>
      </c>
      <c r="O9">
        <f>IF(K9=0,0,(G12+G16)/$K$9)</f>
        <v>18</v>
      </c>
      <c r="P9">
        <f>IF(K9=0,0,(F12+F16)/$K$9)</f>
        <v>3</v>
      </c>
      <c r="R9">
        <f>IF(Fragen!I18="d","d",I9)</f>
        <v>0</v>
      </c>
    </row>
    <row r="10" spans="3:18" ht="12.75">
      <c r="C10">
        <f>Fragen!G19</f>
        <v>1</v>
      </c>
      <c r="D10">
        <f t="shared" si="1"/>
        <v>6</v>
      </c>
      <c r="E10" s="3" t="str">
        <f>Fragen!I19</f>
        <v>a</v>
      </c>
      <c r="F10">
        <f t="shared" si="2"/>
        <v>3</v>
      </c>
      <c r="G10" s="19">
        <f t="shared" si="3"/>
        <v>18</v>
      </c>
      <c r="H10" s="20">
        <f t="shared" si="4"/>
        <v>18</v>
      </c>
      <c r="I10" s="111">
        <f t="shared" si="5"/>
        <v>0</v>
      </c>
      <c r="J10">
        <f t="shared" si="6"/>
        <v>1</v>
      </c>
      <c r="K10">
        <f>J17+J18</f>
        <v>2</v>
      </c>
      <c r="L10" s="86">
        <f>IF(K10=0,0,(H17+H18)/K10)</f>
        <v>18</v>
      </c>
      <c r="M10" t="s">
        <v>23</v>
      </c>
      <c r="N10" s="86">
        <f t="shared" si="0"/>
        <v>0</v>
      </c>
      <c r="O10">
        <f>IF(K10=0,0,(G17+G18)/$K$10)</f>
        <v>18</v>
      </c>
      <c r="P10">
        <f>IF(K10=0,0,(F17+F18)/$K$10)</f>
        <v>3</v>
      </c>
      <c r="R10">
        <f>IF(Fragen!I19="d","d",I10)</f>
        <v>0</v>
      </c>
    </row>
    <row r="11" spans="3:18" ht="12.75">
      <c r="C11">
        <f>Fragen!G20</f>
        <v>1</v>
      </c>
      <c r="D11">
        <f t="shared" si="1"/>
        <v>6</v>
      </c>
      <c r="E11" s="3" t="str">
        <f>Fragen!I20</f>
        <v>a</v>
      </c>
      <c r="F11">
        <f t="shared" si="2"/>
        <v>3</v>
      </c>
      <c r="G11" s="19">
        <f t="shared" si="3"/>
        <v>18</v>
      </c>
      <c r="H11" s="20">
        <f t="shared" si="4"/>
        <v>18</v>
      </c>
      <c r="I11" s="111">
        <f t="shared" si="5"/>
        <v>0</v>
      </c>
      <c r="J11">
        <f t="shared" si="6"/>
        <v>1</v>
      </c>
      <c r="K11">
        <f>J19</f>
        <v>1</v>
      </c>
      <c r="L11" s="86">
        <f>IF(K11=0,0,H19/K11)</f>
        <v>18</v>
      </c>
      <c r="M11" t="s">
        <v>54</v>
      </c>
      <c r="N11" s="86">
        <f t="shared" si="0"/>
        <v>0</v>
      </c>
      <c r="O11">
        <f>IF(K11=0,0,G19/$K$11)</f>
        <v>18</v>
      </c>
      <c r="P11">
        <f>IF(K11=0,0,F19/$K$11)</f>
        <v>3</v>
      </c>
      <c r="R11">
        <f>IF(Fragen!I20="d","d",I11)</f>
        <v>0</v>
      </c>
    </row>
    <row r="12" spans="3:18" ht="12.75">
      <c r="C12">
        <f>Fragen!G21</f>
        <v>1</v>
      </c>
      <c r="D12">
        <f t="shared" si="1"/>
        <v>6</v>
      </c>
      <c r="E12" s="3" t="str">
        <f>Fragen!I21</f>
        <v>a</v>
      </c>
      <c r="F12">
        <f t="shared" si="2"/>
        <v>3</v>
      </c>
      <c r="G12" s="19">
        <f t="shared" si="3"/>
        <v>18</v>
      </c>
      <c r="H12" s="20">
        <f t="shared" si="4"/>
        <v>18</v>
      </c>
      <c r="I12" s="111">
        <f t="shared" si="5"/>
        <v>0</v>
      </c>
      <c r="J12">
        <f t="shared" si="6"/>
        <v>1</v>
      </c>
      <c r="K12">
        <f>J20</f>
        <v>1</v>
      </c>
      <c r="L12" s="86">
        <f>IF(K12=0,0,H20/K12)</f>
        <v>18</v>
      </c>
      <c r="M12" t="s">
        <v>55</v>
      </c>
      <c r="N12" s="86">
        <f t="shared" si="0"/>
        <v>0</v>
      </c>
      <c r="O12">
        <f>IF(K12=0,0,G20/$K$12)</f>
        <v>18</v>
      </c>
      <c r="P12">
        <f>IF(K12=0,0,F20/$K$12)</f>
        <v>3</v>
      </c>
      <c r="R12">
        <f>IF(Fragen!I21="d","d",I12)</f>
        <v>0</v>
      </c>
    </row>
    <row r="13" spans="3:18" ht="12.75">
      <c r="C13">
        <f>Fragen!G22</f>
        <v>1</v>
      </c>
      <c r="D13">
        <f t="shared" si="1"/>
        <v>6</v>
      </c>
      <c r="E13" s="3" t="str">
        <f>Fragen!I22</f>
        <v>a</v>
      </c>
      <c r="F13">
        <f t="shared" si="2"/>
        <v>3</v>
      </c>
      <c r="G13" s="19">
        <f t="shared" si="3"/>
        <v>18</v>
      </c>
      <c r="H13" s="20">
        <f t="shared" si="4"/>
        <v>18</v>
      </c>
      <c r="I13" s="111">
        <f t="shared" si="5"/>
        <v>0</v>
      </c>
      <c r="J13">
        <f t="shared" si="6"/>
        <v>1</v>
      </c>
      <c r="R13">
        <f>IF(Fragen!I22="d","d",I13)</f>
        <v>0</v>
      </c>
    </row>
    <row r="14" spans="3:18" ht="12.75">
      <c r="C14">
        <f>Fragen!G23</f>
        <v>1</v>
      </c>
      <c r="D14">
        <f t="shared" si="1"/>
        <v>6</v>
      </c>
      <c r="E14" s="3" t="str">
        <f>Fragen!I23</f>
        <v>a</v>
      </c>
      <c r="F14">
        <f t="shared" si="2"/>
        <v>3</v>
      </c>
      <c r="G14" s="19">
        <f t="shared" si="3"/>
        <v>18</v>
      </c>
      <c r="H14" s="20">
        <f t="shared" si="4"/>
        <v>18</v>
      </c>
      <c r="I14" s="111">
        <f t="shared" si="5"/>
        <v>0</v>
      </c>
      <c r="J14">
        <f t="shared" si="6"/>
        <v>1</v>
      </c>
      <c r="R14">
        <f>IF(Fragen!I23="d","d",I14)</f>
        <v>0</v>
      </c>
    </row>
    <row r="15" spans="3:18" ht="12.75">
      <c r="C15">
        <f>Fragen!G24</f>
        <v>1</v>
      </c>
      <c r="D15">
        <f t="shared" si="1"/>
        <v>6</v>
      </c>
      <c r="E15" s="3" t="str">
        <f>Fragen!I24</f>
        <v>a</v>
      </c>
      <c r="F15">
        <f t="shared" si="2"/>
        <v>3</v>
      </c>
      <c r="G15" s="19">
        <f t="shared" si="3"/>
        <v>18</v>
      </c>
      <c r="H15" s="20">
        <f t="shared" si="4"/>
        <v>18</v>
      </c>
      <c r="I15" s="111">
        <f t="shared" si="5"/>
        <v>0</v>
      </c>
      <c r="J15">
        <f t="shared" si="6"/>
        <v>1</v>
      </c>
      <c r="R15">
        <f>IF(Fragen!I24="d","d",I15)</f>
        <v>0</v>
      </c>
    </row>
    <row r="16" spans="3:18" ht="13.5" thickBot="1">
      <c r="C16" s="77">
        <f>Fragen!G25</f>
        <v>1</v>
      </c>
      <c r="D16" s="77">
        <f t="shared" si="1"/>
        <v>6</v>
      </c>
      <c r="E16" s="77" t="str">
        <f>Fragen!I25</f>
        <v>a</v>
      </c>
      <c r="F16">
        <f t="shared" si="2"/>
        <v>3</v>
      </c>
      <c r="G16" s="90">
        <f t="shared" si="3"/>
        <v>18</v>
      </c>
      <c r="H16" s="78">
        <f t="shared" si="4"/>
        <v>18</v>
      </c>
      <c r="I16" s="112">
        <f t="shared" si="5"/>
        <v>0</v>
      </c>
      <c r="J16">
        <f t="shared" si="6"/>
        <v>1</v>
      </c>
      <c r="R16">
        <f>IF(Fragen!I25="d","d",I16)</f>
        <v>0</v>
      </c>
    </row>
    <row r="17" spans="3:18" ht="12.75">
      <c r="C17">
        <f>Fragen!G26</f>
        <v>1</v>
      </c>
      <c r="D17">
        <f t="shared" si="1"/>
        <v>6</v>
      </c>
      <c r="E17" s="3" t="str">
        <f>Fragen!I26</f>
        <v>a</v>
      </c>
      <c r="F17">
        <f t="shared" si="2"/>
        <v>3</v>
      </c>
      <c r="G17" s="19">
        <f t="shared" si="3"/>
        <v>18</v>
      </c>
      <c r="H17" s="20">
        <f t="shared" si="4"/>
        <v>18</v>
      </c>
      <c r="I17" s="111">
        <f t="shared" si="5"/>
        <v>0</v>
      </c>
      <c r="J17">
        <f t="shared" si="6"/>
        <v>1</v>
      </c>
      <c r="R17">
        <f>IF(Fragen!I26="d","d",I17)</f>
        <v>0</v>
      </c>
    </row>
    <row r="18" spans="3:18" ht="12.75">
      <c r="C18">
        <f>Fragen!G27</f>
        <v>1</v>
      </c>
      <c r="D18">
        <f t="shared" si="1"/>
        <v>6</v>
      </c>
      <c r="E18" s="3" t="str">
        <f>Fragen!I27</f>
        <v>a</v>
      </c>
      <c r="F18">
        <f t="shared" si="2"/>
        <v>3</v>
      </c>
      <c r="G18" s="19">
        <f t="shared" si="3"/>
        <v>18</v>
      </c>
      <c r="H18" s="20">
        <f t="shared" si="4"/>
        <v>18</v>
      </c>
      <c r="I18" s="111">
        <f t="shared" si="5"/>
        <v>0</v>
      </c>
      <c r="J18">
        <f t="shared" si="6"/>
        <v>1</v>
      </c>
      <c r="R18">
        <f>IF(Fragen!I27="d","d",I18)</f>
        <v>0</v>
      </c>
    </row>
    <row r="19" spans="3:18" ht="12.75">
      <c r="C19">
        <f>Fragen!G28</f>
        <v>1</v>
      </c>
      <c r="D19">
        <f t="shared" si="1"/>
        <v>6</v>
      </c>
      <c r="E19" t="str">
        <f>Fragen!I28</f>
        <v>a</v>
      </c>
      <c r="F19">
        <f t="shared" si="2"/>
        <v>3</v>
      </c>
      <c r="G19" s="19">
        <f t="shared" si="3"/>
        <v>18</v>
      </c>
      <c r="H19" s="20">
        <f t="shared" si="4"/>
        <v>18</v>
      </c>
      <c r="I19" s="111">
        <f t="shared" si="5"/>
        <v>0</v>
      </c>
      <c r="J19">
        <f t="shared" si="6"/>
        <v>1</v>
      </c>
      <c r="R19">
        <f>IF(Fragen!I28="d","d",I19)</f>
        <v>0</v>
      </c>
    </row>
    <row r="20" spans="3:18" ht="12.75">
      <c r="C20">
        <f>Fragen!G29</f>
        <v>1</v>
      </c>
      <c r="D20">
        <f t="shared" si="1"/>
        <v>6</v>
      </c>
      <c r="E20" t="str">
        <f>Fragen!I29</f>
        <v>a</v>
      </c>
      <c r="F20">
        <f t="shared" si="2"/>
        <v>3</v>
      </c>
      <c r="G20" s="19">
        <f t="shared" si="3"/>
        <v>18</v>
      </c>
      <c r="H20" s="60">
        <f t="shared" si="4"/>
        <v>18</v>
      </c>
      <c r="I20" s="111">
        <f t="shared" si="5"/>
        <v>0</v>
      </c>
      <c r="J20">
        <f t="shared" si="6"/>
        <v>1</v>
      </c>
      <c r="R20">
        <f>IF(Fragen!I29="d","d",I20)</f>
        <v>0</v>
      </c>
    </row>
    <row r="21" spans="5:10" ht="12.75">
      <c r="E21" s="5"/>
      <c r="F21" s="5"/>
      <c r="G21" s="62"/>
      <c r="H21" s="62"/>
      <c r="I21" s="113"/>
      <c r="J21" s="5"/>
    </row>
    <row r="22" spans="5:10" ht="12.75">
      <c r="E22" s="5"/>
      <c r="F22" s="5"/>
      <c r="G22" s="9">
        <f>SUM(G3:G20)</f>
        <v>312</v>
      </c>
      <c r="H22" s="9">
        <f>SUM(H3:H20)</f>
        <v>324</v>
      </c>
      <c r="I22" s="113"/>
      <c r="J22" s="5"/>
    </row>
    <row r="23" spans="5:10" ht="12.75">
      <c r="E23" s="5"/>
      <c r="F23" s="5"/>
      <c r="G23" s="29">
        <f>(100/H22*G22)</f>
        <v>96.29629629629629</v>
      </c>
      <c r="H23" s="29">
        <v>100</v>
      </c>
      <c r="I23" s="113"/>
      <c r="J23" s="5"/>
    </row>
    <row r="24" spans="4:10" ht="12.75">
      <c r="D24" s="5"/>
      <c r="E24" s="5"/>
      <c r="F24" s="62"/>
      <c r="G24" s="62"/>
      <c r="H24" s="61"/>
      <c r="I24" s="114"/>
      <c r="J24" s="5"/>
    </row>
    <row r="25" spans="4:10" ht="12.75">
      <c r="D25" s="5"/>
      <c r="E25" s="5"/>
      <c r="F25" s="62"/>
      <c r="G25" s="62"/>
      <c r="H25" s="61"/>
      <c r="I25" s="5"/>
      <c r="J25" s="5"/>
    </row>
    <row r="26" spans="4:10" ht="12.75">
      <c r="D26" s="5"/>
      <c r="E26" s="5"/>
      <c r="F26" s="62"/>
      <c r="G26" s="62"/>
      <c r="H26" s="61"/>
      <c r="I26" s="5"/>
      <c r="J26" s="5"/>
    </row>
    <row r="27" spans="2:10" ht="12.75">
      <c r="B27" t="s">
        <v>63</v>
      </c>
      <c r="H27" s="61"/>
      <c r="I27" s="5"/>
      <c r="J27" s="5"/>
    </row>
    <row r="28" spans="2:12" ht="13.5" thickBot="1">
      <c r="B28" t="s">
        <v>64</v>
      </c>
      <c r="C28" s="77" t="s">
        <v>65</v>
      </c>
      <c r="D28" s="81" t="s">
        <v>66</v>
      </c>
      <c r="E28" s="81" t="s">
        <v>67</v>
      </c>
      <c r="F28" s="82" t="s">
        <v>19</v>
      </c>
      <c r="G28" s="82" t="s">
        <v>17</v>
      </c>
      <c r="H28" s="83"/>
      <c r="I28" s="83"/>
      <c r="J28" s="83"/>
      <c r="K28" s="83"/>
      <c r="L28" s="83"/>
    </row>
    <row r="29" spans="3:12" ht="30" customHeight="1">
      <c r="C29" s="67">
        <v>2</v>
      </c>
      <c r="D29" s="79">
        <f>$H$4-$G$4</f>
        <v>9</v>
      </c>
      <c r="E29" s="68" t="s">
        <v>20</v>
      </c>
      <c r="F29" s="69" t="s">
        <v>22</v>
      </c>
      <c r="G29" s="84" t="s">
        <v>38</v>
      </c>
      <c r="H29" s="9"/>
      <c r="I29" s="9"/>
      <c r="J29" s="9"/>
      <c r="K29" s="9"/>
      <c r="L29" s="9"/>
    </row>
    <row r="30" spans="3:12" ht="26.25" customHeight="1">
      <c r="C30" s="118">
        <v>1</v>
      </c>
      <c r="D30" s="79">
        <f>$H$3-$G$3</f>
        <v>3</v>
      </c>
      <c r="E30" s="54" t="s">
        <v>20</v>
      </c>
      <c r="F30" s="119" t="s">
        <v>48</v>
      </c>
      <c r="G30" s="84" t="s">
        <v>37</v>
      </c>
      <c r="H30" s="9"/>
      <c r="I30" s="9"/>
      <c r="J30" s="9"/>
      <c r="K30" s="9"/>
      <c r="L30" s="9"/>
    </row>
    <row r="31" spans="3:12" ht="29.25" customHeight="1">
      <c r="C31" s="67">
        <v>3</v>
      </c>
      <c r="D31" s="79">
        <f>$H$5-$G$5</f>
        <v>0</v>
      </c>
      <c r="E31" s="68" t="s">
        <v>20</v>
      </c>
      <c r="F31" s="69" t="s">
        <v>22</v>
      </c>
      <c r="G31" s="84" t="s">
        <v>105</v>
      </c>
      <c r="H31" s="9"/>
      <c r="I31" s="9"/>
      <c r="J31" s="9"/>
      <c r="K31" s="9"/>
      <c r="L31" s="9"/>
    </row>
    <row r="32" spans="3:12" ht="22.5">
      <c r="C32" s="64">
        <v>6</v>
      </c>
      <c r="D32" s="79">
        <f>$H$8-$G$8</f>
        <v>0</v>
      </c>
      <c r="E32" s="65" t="s">
        <v>82</v>
      </c>
      <c r="F32" s="66" t="s">
        <v>51</v>
      </c>
      <c r="G32" s="84" t="s">
        <v>40</v>
      </c>
      <c r="H32" s="9"/>
      <c r="I32" s="9"/>
      <c r="J32" s="9"/>
      <c r="K32" s="9"/>
      <c r="L32" s="9"/>
    </row>
    <row r="33" spans="3:12" ht="30.75" customHeight="1" thickBot="1">
      <c r="C33" s="70">
        <v>5</v>
      </c>
      <c r="D33" s="79">
        <f>$H$7-$G$7</f>
        <v>0</v>
      </c>
      <c r="E33" s="71" t="s">
        <v>20</v>
      </c>
      <c r="F33" s="72" t="s">
        <v>50</v>
      </c>
      <c r="G33" s="84" t="s">
        <v>39</v>
      </c>
      <c r="H33" s="9"/>
      <c r="I33" s="9"/>
      <c r="J33" s="9"/>
      <c r="K33" s="9"/>
      <c r="L33" s="9"/>
    </row>
    <row r="34" spans="3:12" ht="27" customHeight="1">
      <c r="C34" s="67">
        <v>12</v>
      </c>
      <c r="D34" s="79">
        <f>$H$14-$G$14</f>
        <v>0</v>
      </c>
      <c r="E34" s="68" t="s">
        <v>82</v>
      </c>
      <c r="F34" s="69" t="s">
        <v>52</v>
      </c>
      <c r="G34" s="84" t="s">
        <v>28</v>
      </c>
      <c r="H34" s="9"/>
      <c r="I34" s="9"/>
      <c r="J34" s="9"/>
      <c r="K34" s="9"/>
      <c r="L34" s="9"/>
    </row>
    <row r="35" spans="3:12" ht="28.5" customHeight="1">
      <c r="C35" s="64">
        <v>4</v>
      </c>
      <c r="D35" s="79">
        <f>$H$6-$G$6</f>
        <v>0</v>
      </c>
      <c r="E35" s="65" t="s">
        <v>20</v>
      </c>
      <c r="F35" s="66" t="s">
        <v>49</v>
      </c>
      <c r="G35" s="84" t="s">
        <v>61</v>
      </c>
      <c r="H35" s="9"/>
      <c r="I35" s="9"/>
      <c r="J35" s="9"/>
      <c r="K35" s="9"/>
      <c r="L35" s="9"/>
    </row>
    <row r="36" spans="3:12" ht="30" customHeight="1">
      <c r="C36" s="67">
        <v>11</v>
      </c>
      <c r="D36" s="79">
        <f>$H$13-$G$13</f>
        <v>0</v>
      </c>
      <c r="E36" s="66" t="s">
        <v>82</v>
      </c>
      <c r="F36" s="69" t="s">
        <v>52</v>
      </c>
      <c r="G36" s="84" t="s">
        <v>44</v>
      </c>
      <c r="H36" s="9"/>
      <c r="I36" s="9"/>
      <c r="J36" s="9"/>
      <c r="K36" s="9"/>
      <c r="L36" s="9"/>
    </row>
    <row r="37" spans="3:12" ht="26.25" customHeight="1">
      <c r="C37" s="64">
        <v>10</v>
      </c>
      <c r="D37" s="79">
        <f>$H$12-$G$12</f>
        <v>0</v>
      </c>
      <c r="E37" s="66" t="s">
        <v>82</v>
      </c>
      <c r="F37" s="66" t="s">
        <v>24</v>
      </c>
      <c r="G37" s="84" t="s">
        <v>106</v>
      </c>
      <c r="H37" s="9"/>
      <c r="I37" s="9"/>
      <c r="J37" s="9"/>
      <c r="K37" s="9"/>
      <c r="L37" s="9"/>
    </row>
    <row r="38" spans="3:12" ht="27.75" customHeight="1">
      <c r="C38" s="67">
        <v>9</v>
      </c>
      <c r="D38" s="79">
        <f>$H$11-$G$11</f>
        <v>0</v>
      </c>
      <c r="E38" s="66" t="s">
        <v>82</v>
      </c>
      <c r="F38" s="69" t="s">
        <v>25</v>
      </c>
      <c r="G38" s="84" t="s">
        <v>43</v>
      </c>
      <c r="H38" s="9"/>
      <c r="I38" s="9"/>
      <c r="J38" s="9"/>
      <c r="K38" s="9"/>
      <c r="L38" s="9"/>
    </row>
    <row r="39" spans="3:12" ht="41.25" customHeight="1">
      <c r="C39" s="64">
        <v>8</v>
      </c>
      <c r="D39" s="79">
        <f>$H$10-$G$10</f>
        <v>0</v>
      </c>
      <c r="E39" s="66" t="s">
        <v>82</v>
      </c>
      <c r="F39" s="66" t="s">
        <v>26</v>
      </c>
      <c r="G39" s="84" t="s">
        <v>42</v>
      </c>
      <c r="H39" s="9"/>
      <c r="I39" s="9"/>
      <c r="J39" s="9"/>
      <c r="K39" s="9"/>
      <c r="L39" s="9"/>
    </row>
    <row r="40" spans="3:12" ht="43.5" customHeight="1">
      <c r="C40" s="67">
        <v>7</v>
      </c>
      <c r="D40" s="79">
        <f>$H$9-$G$9</f>
        <v>0</v>
      </c>
      <c r="E40" s="66" t="s">
        <v>82</v>
      </c>
      <c r="F40" s="69" t="s">
        <v>51</v>
      </c>
      <c r="G40" s="84" t="s">
        <v>41</v>
      </c>
      <c r="H40" s="9"/>
      <c r="I40" s="9"/>
      <c r="J40" s="9"/>
      <c r="K40" s="9"/>
      <c r="L40" s="9"/>
    </row>
    <row r="41" spans="3:12" ht="39" customHeight="1">
      <c r="C41" s="64">
        <v>13</v>
      </c>
      <c r="D41" s="79">
        <f>$H$15-$G$15</f>
        <v>0</v>
      </c>
      <c r="E41" s="66" t="s">
        <v>82</v>
      </c>
      <c r="F41" s="66" t="s">
        <v>52</v>
      </c>
      <c r="G41" s="84" t="s">
        <v>62</v>
      </c>
      <c r="H41" s="9"/>
      <c r="I41" s="9"/>
      <c r="J41" s="9"/>
      <c r="K41" s="9"/>
      <c r="L41" s="9"/>
    </row>
    <row r="42" spans="3:12" ht="27" customHeight="1">
      <c r="C42" s="67">
        <v>18</v>
      </c>
      <c r="D42" s="79">
        <f>$H$20-$G$20</f>
        <v>0</v>
      </c>
      <c r="E42" s="66" t="s">
        <v>21</v>
      </c>
      <c r="F42" s="69" t="s">
        <v>55</v>
      </c>
      <c r="G42" s="84" t="s">
        <v>29</v>
      </c>
      <c r="H42" s="9"/>
      <c r="I42" s="9"/>
      <c r="J42" s="9"/>
      <c r="K42" s="9"/>
      <c r="L42" s="9"/>
    </row>
    <row r="43" spans="3:12" ht="27" customHeight="1">
      <c r="C43" s="64">
        <v>17</v>
      </c>
      <c r="D43" s="79">
        <f>$H$19-$G$19</f>
        <v>0</v>
      </c>
      <c r="E43" s="65" t="s">
        <v>21</v>
      </c>
      <c r="F43" s="66" t="s">
        <v>54</v>
      </c>
      <c r="G43" s="84" t="s">
        <v>107</v>
      </c>
      <c r="H43" s="9"/>
      <c r="I43" s="9"/>
      <c r="J43" s="9"/>
      <c r="K43" s="9"/>
      <c r="L43" s="9"/>
    </row>
    <row r="44" spans="3:12" ht="28.5" customHeight="1">
      <c r="C44" s="67">
        <v>16</v>
      </c>
      <c r="D44" s="79">
        <f>$H$18-$G$18</f>
        <v>0</v>
      </c>
      <c r="E44" s="65" t="s">
        <v>21</v>
      </c>
      <c r="F44" s="69" t="s">
        <v>23</v>
      </c>
      <c r="G44" s="84" t="s">
        <v>47</v>
      </c>
      <c r="H44" s="9"/>
      <c r="I44" s="9"/>
      <c r="J44" s="9"/>
      <c r="K44" s="9"/>
      <c r="L44" s="9"/>
    </row>
    <row r="45" spans="3:12" ht="25.5" customHeight="1">
      <c r="C45" s="64">
        <v>15</v>
      </c>
      <c r="D45" s="79">
        <f>$H$17-$G$17</f>
        <v>0</v>
      </c>
      <c r="E45" s="65" t="s">
        <v>21</v>
      </c>
      <c r="F45" s="66" t="s">
        <v>23</v>
      </c>
      <c r="G45" s="84" t="s">
        <v>46</v>
      </c>
      <c r="H45" s="9"/>
      <c r="I45" s="9"/>
      <c r="J45" s="9"/>
      <c r="K45" s="9"/>
      <c r="L45" s="9"/>
    </row>
    <row r="46" spans="3:12" ht="32.25" customHeight="1">
      <c r="C46" s="64">
        <v>14</v>
      </c>
      <c r="D46" s="79">
        <f>$H$16-$G$16</f>
        <v>0</v>
      </c>
      <c r="E46" s="65" t="s">
        <v>82</v>
      </c>
      <c r="F46" s="66" t="s">
        <v>53</v>
      </c>
      <c r="G46" s="84" t="s">
        <v>45</v>
      </c>
      <c r="H46" s="9"/>
      <c r="I46" s="9"/>
      <c r="J46" s="9"/>
      <c r="K46" s="9"/>
      <c r="L46" s="9"/>
    </row>
    <row r="55" spans="6:8" ht="12.75">
      <c r="F55" s="9"/>
      <c r="G55" s="9"/>
      <c r="H55" s="25"/>
    </row>
  </sheetData>
  <sheetProtection password="E0A6" sheet="1" objects="1" scenarios="1"/>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Tabelle5"/>
  <dimension ref="C6:F17"/>
  <sheetViews>
    <sheetView zoomScalePageLayoutView="0" workbookViewId="0" topLeftCell="A1">
      <selection activeCell="F10" sqref="F10"/>
    </sheetView>
  </sheetViews>
  <sheetFormatPr defaultColWidth="11.421875" defaultRowHeight="12.75"/>
  <cols>
    <col min="3" max="3" width="17.421875" style="0" customWidth="1"/>
    <col min="4" max="5" width="2.8515625" style="0" customWidth="1"/>
    <col min="6" max="6" width="27.57421875" style="0" customWidth="1"/>
  </cols>
  <sheetData>
    <row r="6" spans="3:6" ht="12.75">
      <c r="C6" t="s">
        <v>3</v>
      </c>
      <c r="F6">
        <f>Deckblatt!F19</f>
        <v>0</v>
      </c>
    </row>
    <row r="8" spans="3:6" ht="12.75">
      <c r="C8" t="s">
        <v>4</v>
      </c>
      <c r="F8">
        <f>Deckblatt!F21</f>
        <v>0</v>
      </c>
    </row>
    <row r="10" spans="3:6" ht="12.75">
      <c r="C10" t="s">
        <v>5</v>
      </c>
      <c r="F10">
        <f>Deckblatt!F23</f>
        <v>0</v>
      </c>
    </row>
    <row r="15" spans="3:6" ht="12.75">
      <c r="C15" t="s">
        <v>1</v>
      </c>
      <c r="F15">
        <f>Deckblatt!G27</f>
        <v>0</v>
      </c>
    </row>
    <row r="17" spans="3:6" ht="12.75">
      <c r="C17" t="s">
        <v>6</v>
      </c>
      <c r="F17">
        <f>Deckblatt!G29</f>
        <v>0</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1">
    <pageSetUpPr fitToPage="1"/>
  </sheetPr>
  <dimension ref="C1:R36"/>
  <sheetViews>
    <sheetView showGridLines="0" showRowColHeaders="0" zoomScalePageLayoutView="0" workbookViewId="0" topLeftCell="C1">
      <selection activeCell="G12" sqref="G12"/>
    </sheetView>
  </sheetViews>
  <sheetFormatPr defaultColWidth="11.421875" defaultRowHeight="12.75"/>
  <cols>
    <col min="1" max="2" width="0" style="0" hidden="1" customWidth="1"/>
    <col min="3" max="3" width="4.28125" style="0" customWidth="1"/>
    <col min="4" max="4" width="3.140625" style="0" customWidth="1"/>
    <col min="5" max="5" width="59.7109375" style="2" customWidth="1"/>
    <col min="6" max="6" width="2.140625" style="0" customWidth="1"/>
    <col min="7" max="7" width="8.7109375" style="0" customWidth="1"/>
    <col min="8" max="8" width="1.28515625" style="0" hidden="1" customWidth="1"/>
    <col min="9" max="9" width="8.7109375" style="0" customWidth="1"/>
    <col min="10" max="10" width="1.57421875" style="0" customWidth="1"/>
    <col min="11" max="11" width="50.28125" style="0" customWidth="1"/>
    <col min="12" max="12" width="8.57421875" style="4" customWidth="1"/>
    <col min="13" max="14" width="11.421875" style="4" customWidth="1"/>
    <col min="15" max="15" width="2.8515625" style="4" customWidth="1"/>
    <col min="16" max="18" width="11.421875" style="24" hidden="1" customWidth="1"/>
  </cols>
  <sheetData>
    <row r="1" spans="5:15" s="24" customFormat="1" ht="12.75">
      <c r="E1" s="26"/>
      <c r="L1" s="98"/>
      <c r="M1" s="98"/>
      <c r="N1" s="98"/>
      <c r="O1" s="98"/>
    </row>
    <row r="2" spans="4:15" s="24" customFormat="1" ht="12.75">
      <c r="D2" s="24">
        <f>IF(InternDeckblatt!F6=0,"",InternDeckblatt!F6)</f>
      </c>
      <c r="E2" s="26"/>
      <c r="L2" s="98"/>
      <c r="M2" s="98"/>
      <c r="N2" s="98"/>
      <c r="O2" s="98"/>
    </row>
    <row r="3" spans="4:15" s="24" customFormat="1" ht="12.75">
      <c r="D3" s="24">
        <f>IF(InternDeckblatt!F8=0,"",InternDeckblatt!F8)</f>
      </c>
      <c r="E3" s="26"/>
      <c r="L3" s="98"/>
      <c r="M3" s="98"/>
      <c r="N3" s="98"/>
      <c r="O3" s="98"/>
    </row>
    <row r="4" spans="3:15" s="24" customFormat="1" ht="13.5" thickBot="1">
      <c r="C4" s="88"/>
      <c r="D4" s="88">
        <f>IF(InternDeckblatt!F10=0,"",InternDeckblatt!F10)</f>
      </c>
      <c r="E4" s="99"/>
      <c r="F4" s="88"/>
      <c r="G4" s="88"/>
      <c r="H4" s="88"/>
      <c r="I4" s="88"/>
      <c r="J4" s="88"/>
      <c r="K4" s="88"/>
      <c r="L4" s="100"/>
      <c r="M4" s="98"/>
      <c r="N4" s="98"/>
      <c r="O4" s="98"/>
    </row>
    <row r="5" ht="13.5" hidden="1" thickTop="1"/>
    <row r="6" ht="13.5" thickTop="1"/>
    <row r="7" ht="15.75">
      <c r="D7" s="104" t="s">
        <v>7</v>
      </c>
    </row>
    <row r="8" ht="4.5" customHeight="1"/>
    <row r="9" spans="4:11" ht="77.25" customHeight="1">
      <c r="D9" s="122" t="s">
        <v>68</v>
      </c>
      <c r="E9" s="123"/>
      <c r="F9" s="122" t="s">
        <v>109</v>
      </c>
      <c r="G9" s="123"/>
      <c r="H9" s="123"/>
      <c r="I9" s="123"/>
      <c r="J9" s="85"/>
      <c r="K9" s="85"/>
    </row>
    <row r="10" spans="6:18" s="9" customFormat="1" ht="29.25" customHeight="1">
      <c r="F10" s="18"/>
      <c r="G10" s="34" t="s">
        <v>11</v>
      </c>
      <c r="H10" s="34"/>
      <c r="I10" s="34" t="s">
        <v>10</v>
      </c>
      <c r="J10" s="18"/>
      <c r="K10" s="35" t="s">
        <v>108</v>
      </c>
      <c r="L10" s="10"/>
      <c r="M10" s="10"/>
      <c r="N10" s="10"/>
      <c r="O10" s="10"/>
      <c r="P10" s="25" t="s">
        <v>56</v>
      </c>
      <c r="Q10" s="25" t="s">
        <v>56</v>
      </c>
      <c r="R10" s="25"/>
    </row>
    <row r="11" spans="5:18" s="9" customFormat="1" ht="12.75">
      <c r="E11" s="2"/>
      <c r="L11" s="10"/>
      <c r="M11" s="10"/>
      <c r="N11" s="10"/>
      <c r="O11" s="10"/>
      <c r="P11" s="25" t="s">
        <v>8</v>
      </c>
      <c r="Q11" s="25" t="s">
        <v>9</v>
      </c>
      <c r="R11" s="25"/>
    </row>
    <row r="12" spans="4:18" s="9" customFormat="1" ht="34.5" customHeight="1">
      <c r="D12" s="15">
        <v>1</v>
      </c>
      <c r="E12" s="38" t="s">
        <v>37</v>
      </c>
      <c r="F12" s="12"/>
      <c r="G12" s="95">
        <v>2</v>
      </c>
      <c r="H12" s="96"/>
      <c r="I12" s="95" t="s">
        <v>87</v>
      </c>
      <c r="L12" s="10"/>
      <c r="M12" s="10"/>
      <c r="N12" s="10"/>
      <c r="O12" s="10"/>
      <c r="P12" s="40">
        <v>1</v>
      </c>
      <c r="Q12" s="25" t="s">
        <v>87</v>
      </c>
      <c r="R12" s="25" t="s">
        <v>57</v>
      </c>
    </row>
    <row r="13" spans="4:18" s="10" customFormat="1" ht="34.5" customHeight="1">
      <c r="D13" s="15">
        <f aca="true" t="shared" si="0" ref="D13:D29">D12+1</f>
        <v>2</v>
      </c>
      <c r="E13" s="38" t="s">
        <v>38</v>
      </c>
      <c r="F13" s="6"/>
      <c r="G13" s="95">
        <v>4</v>
      </c>
      <c r="H13" s="96"/>
      <c r="I13" s="95" t="s">
        <v>87</v>
      </c>
      <c r="J13" s="11"/>
      <c r="P13" s="40">
        <v>2</v>
      </c>
      <c r="Q13" s="40" t="s">
        <v>86</v>
      </c>
      <c r="R13" s="40" t="s">
        <v>58</v>
      </c>
    </row>
    <row r="14" spans="4:18" s="9" customFormat="1" ht="34.5" customHeight="1">
      <c r="D14" s="15">
        <f t="shared" si="0"/>
        <v>3</v>
      </c>
      <c r="E14" s="38" t="s">
        <v>98</v>
      </c>
      <c r="F14" s="6"/>
      <c r="G14" s="95">
        <v>1</v>
      </c>
      <c r="H14" s="96"/>
      <c r="I14" s="95" t="s">
        <v>87</v>
      </c>
      <c r="J14" s="11"/>
      <c r="L14" s="10"/>
      <c r="M14" s="10"/>
      <c r="N14" s="10"/>
      <c r="O14" s="10"/>
      <c r="P14" s="25">
        <v>3</v>
      </c>
      <c r="Q14" s="40" t="s">
        <v>85</v>
      </c>
      <c r="R14" s="25" t="s">
        <v>59</v>
      </c>
    </row>
    <row r="15" spans="4:18" s="9" customFormat="1" ht="34.5" customHeight="1">
      <c r="D15" s="15">
        <f t="shared" si="0"/>
        <v>4</v>
      </c>
      <c r="E15" s="38" t="s">
        <v>61</v>
      </c>
      <c r="F15" s="6"/>
      <c r="G15" s="95">
        <v>1</v>
      </c>
      <c r="H15" s="96"/>
      <c r="I15" s="95" t="s">
        <v>87</v>
      </c>
      <c r="J15" s="11"/>
      <c r="L15" s="10"/>
      <c r="M15" s="10"/>
      <c r="N15" s="10"/>
      <c r="O15" s="10"/>
      <c r="P15" s="41">
        <v>4</v>
      </c>
      <c r="Q15" s="40" t="s">
        <v>84</v>
      </c>
      <c r="R15" s="25" t="s">
        <v>60</v>
      </c>
    </row>
    <row r="16" spans="4:18" s="12" customFormat="1" ht="34.5" customHeight="1">
      <c r="D16" s="15">
        <f t="shared" si="0"/>
        <v>5</v>
      </c>
      <c r="E16" s="38" t="s">
        <v>96</v>
      </c>
      <c r="F16" s="6"/>
      <c r="G16" s="95">
        <v>1</v>
      </c>
      <c r="H16" s="96"/>
      <c r="I16" s="95" t="s">
        <v>87</v>
      </c>
      <c r="J16" s="11"/>
      <c r="L16" s="27"/>
      <c r="M16" s="27"/>
      <c r="N16" s="27"/>
      <c r="O16" s="27"/>
      <c r="P16" s="41">
        <v>5</v>
      </c>
      <c r="Q16" s="42"/>
      <c r="R16" s="42"/>
    </row>
    <row r="17" spans="4:18" s="9" customFormat="1" ht="34.5" customHeight="1">
      <c r="D17" s="15">
        <f t="shared" si="0"/>
        <v>6</v>
      </c>
      <c r="E17" s="38" t="s">
        <v>99</v>
      </c>
      <c r="F17" s="6"/>
      <c r="G17" s="95">
        <v>1</v>
      </c>
      <c r="H17" s="96"/>
      <c r="I17" s="95" t="s">
        <v>87</v>
      </c>
      <c r="J17" s="11"/>
      <c r="L17" s="10"/>
      <c r="M17" s="10"/>
      <c r="N17" s="10"/>
      <c r="O17" s="10"/>
      <c r="P17" s="41">
        <v>6</v>
      </c>
      <c r="Q17" s="25"/>
      <c r="R17" s="25"/>
    </row>
    <row r="18" spans="4:18" s="9" customFormat="1" ht="34.5" customHeight="1">
      <c r="D18" s="15">
        <f t="shared" si="0"/>
        <v>7</v>
      </c>
      <c r="E18" s="38" t="s">
        <v>41</v>
      </c>
      <c r="F18" s="6"/>
      <c r="G18" s="95">
        <v>1</v>
      </c>
      <c r="H18" s="96"/>
      <c r="I18" s="95" t="s">
        <v>87</v>
      </c>
      <c r="J18" s="11"/>
      <c r="L18" s="10"/>
      <c r="M18" s="10"/>
      <c r="N18" s="10"/>
      <c r="O18" s="10"/>
      <c r="P18" s="25"/>
      <c r="Q18" s="25"/>
      <c r="R18" s="25"/>
    </row>
    <row r="19" spans="4:18" s="9" customFormat="1" ht="34.5" customHeight="1">
      <c r="D19" s="15">
        <f t="shared" si="0"/>
        <v>8</v>
      </c>
      <c r="E19" s="38" t="s">
        <v>97</v>
      </c>
      <c r="F19" s="6"/>
      <c r="G19" s="95">
        <v>1</v>
      </c>
      <c r="H19" s="96"/>
      <c r="I19" s="95" t="s">
        <v>87</v>
      </c>
      <c r="J19" s="11"/>
      <c r="L19" s="10"/>
      <c r="M19" s="10"/>
      <c r="N19" s="10"/>
      <c r="O19" s="10"/>
      <c r="P19" s="25"/>
      <c r="Q19" s="25"/>
      <c r="R19" s="25"/>
    </row>
    <row r="20" spans="4:18" s="9" customFormat="1" ht="34.5" customHeight="1">
      <c r="D20" s="15">
        <f t="shared" si="0"/>
        <v>9</v>
      </c>
      <c r="E20" s="38" t="s">
        <v>43</v>
      </c>
      <c r="F20" s="6"/>
      <c r="G20" s="95">
        <v>1</v>
      </c>
      <c r="H20" s="96"/>
      <c r="I20" s="95" t="s">
        <v>87</v>
      </c>
      <c r="J20" s="11"/>
      <c r="L20" s="10"/>
      <c r="M20" s="10"/>
      <c r="N20" s="10"/>
      <c r="O20" s="10"/>
      <c r="P20" s="25"/>
      <c r="Q20" s="25"/>
      <c r="R20" s="25"/>
    </row>
    <row r="21" spans="4:18" s="9" customFormat="1" ht="34.5" customHeight="1">
      <c r="D21" s="15">
        <f t="shared" si="0"/>
        <v>10</v>
      </c>
      <c r="E21" s="38" t="s">
        <v>100</v>
      </c>
      <c r="F21" s="6"/>
      <c r="G21" s="95">
        <v>1</v>
      </c>
      <c r="H21" s="96"/>
      <c r="I21" s="95" t="s">
        <v>87</v>
      </c>
      <c r="J21" s="11"/>
      <c r="L21" s="10"/>
      <c r="M21" s="10"/>
      <c r="N21" s="10"/>
      <c r="O21" s="10"/>
      <c r="P21" s="25"/>
      <c r="Q21" s="25"/>
      <c r="R21" s="25"/>
    </row>
    <row r="22" spans="4:18" s="12" customFormat="1" ht="34.5" customHeight="1">
      <c r="D22" s="15">
        <f t="shared" si="0"/>
        <v>11</v>
      </c>
      <c r="E22" s="38" t="s">
        <v>44</v>
      </c>
      <c r="F22" s="6"/>
      <c r="G22" s="95">
        <v>1</v>
      </c>
      <c r="H22" s="96"/>
      <c r="I22" s="95" t="s">
        <v>87</v>
      </c>
      <c r="J22" s="11"/>
      <c r="L22" s="27"/>
      <c r="M22" s="27"/>
      <c r="N22" s="27"/>
      <c r="O22" s="27"/>
      <c r="P22" s="42"/>
      <c r="Q22" s="42"/>
      <c r="R22" s="42"/>
    </row>
    <row r="23" spans="4:18" s="9" customFormat="1" ht="34.5" customHeight="1">
      <c r="D23" s="15">
        <f t="shared" si="0"/>
        <v>12</v>
      </c>
      <c r="E23" s="38" t="s">
        <v>28</v>
      </c>
      <c r="F23" s="6"/>
      <c r="G23" s="95">
        <v>1</v>
      </c>
      <c r="H23" s="96"/>
      <c r="I23" s="95" t="s">
        <v>87</v>
      </c>
      <c r="J23" s="11"/>
      <c r="L23" s="10"/>
      <c r="M23" s="10"/>
      <c r="N23" s="10"/>
      <c r="O23" s="10"/>
      <c r="P23" s="25"/>
      <c r="Q23" s="25"/>
      <c r="R23" s="25"/>
    </row>
    <row r="24" spans="4:18" s="9" customFormat="1" ht="34.5" customHeight="1">
      <c r="D24" s="15">
        <f t="shared" si="0"/>
        <v>13</v>
      </c>
      <c r="E24" s="38" t="s">
        <v>62</v>
      </c>
      <c r="F24" s="6"/>
      <c r="G24" s="95">
        <v>1</v>
      </c>
      <c r="H24" s="96"/>
      <c r="I24" s="95" t="s">
        <v>87</v>
      </c>
      <c r="J24" s="11"/>
      <c r="L24" s="10"/>
      <c r="M24" s="10"/>
      <c r="N24" s="10"/>
      <c r="O24" s="10"/>
      <c r="P24" s="25"/>
      <c r="Q24" s="25"/>
      <c r="R24" s="25"/>
    </row>
    <row r="25" spans="4:18" s="9" customFormat="1" ht="34.5" customHeight="1">
      <c r="D25" s="15">
        <f t="shared" si="0"/>
        <v>14</v>
      </c>
      <c r="E25" s="38" t="s">
        <v>45</v>
      </c>
      <c r="F25" s="6"/>
      <c r="G25" s="95">
        <v>1</v>
      </c>
      <c r="H25" s="96"/>
      <c r="I25" s="95" t="s">
        <v>87</v>
      </c>
      <c r="J25" s="11"/>
      <c r="L25" s="10"/>
      <c r="M25" s="10"/>
      <c r="N25" s="10"/>
      <c r="O25" s="10"/>
      <c r="P25" s="25"/>
      <c r="Q25" s="25"/>
      <c r="R25" s="25"/>
    </row>
    <row r="26" spans="4:18" s="17" customFormat="1" ht="34.5" customHeight="1">
      <c r="D26" s="16">
        <f t="shared" si="0"/>
        <v>15</v>
      </c>
      <c r="E26" s="38" t="s">
        <v>46</v>
      </c>
      <c r="F26" s="14"/>
      <c r="G26" s="95">
        <v>1</v>
      </c>
      <c r="H26" s="96"/>
      <c r="I26" s="95" t="s">
        <v>87</v>
      </c>
      <c r="J26" s="8"/>
      <c r="L26" s="28"/>
      <c r="M26" s="28"/>
      <c r="N26" s="28"/>
      <c r="O26" s="28"/>
      <c r="P26" s="43"/>
      <c r="Q26" s="43"/>
      <c r="R26" s="43"/>
    </row>
    <row r="27" spans="4:18" s="2" customFormat="1" ht="34.5" customHeight="1">
      <c r="D27" s="16">
        <f t="shared" si="0"/>
        <v>16</v>
      </c>
      <c r="E27" s="38" t="s">
        <v>47</v>
      </c>
      <c r="F27" s="14"/>
      <c r="G27" s="95">
        <v>1</v>
      </c>
      <c r="H27" s="96"/>
      <c r="I27" s="95" t="s">
        <v>87</v>
      </c>
      <c r="J27" s="8"/>
      <c r="L27" s="7"/>
      <c r="M27" s="7"/>
      <c r="N27" s="7"/>
      <c r="O27" s="7"/>
      <c r="P27" s="26"/>
      <c r="Q27" s="26"/>
      <c r="R27" s="26"/>
    </row>
    <row r="28" spans="4:18" s="2" customFormat="1" ht="34.5" customHeight="1">
      <c r="D28" s="16">
        <f t="shared" si="0"/>
        <v>17</v>
      </c>
      <c r="E28" s="38" t="s">
        <v>101</v>
      </c>
      <c r="F28" s="14"/>
      <c r="G28" s="95">
        <v>1</v>
      </c>
      <c r="H28" s="96"/>
      <c r="I28" s="95" t="s">
        <v>87</v>
      </c>
      <c r="J28" s="8"/>
      <c r="L28" s="7"/>
      <c r="M28" s="7"/>
      <c r="N28" s="7"/>
      <c r="O28" s="7"/>
      <c r="P28" s="26"/>
      <c r="Q28" s="26"/>
      <c r="R28" s="26"/>
    </row>
    <row r="29" spans="4:18" s="2" customFormat="1" ht="34.5" customHeight="1">
      <c r="D29" s="16">
        <f t="shared" si="0"/>
        <v>18</v>
      </c>
      <c r="E29" s="38" t="s">
        <v>29</v>
      </c>
      <c r="F29" s="8"/>
      <c r="G29" s="95">
        <v>1</v>
      </c>
      <c r="H29" s="96"/>
      <c r="I29" s="95" t="s">
        <v>87</v>
      </c>
      <c r="J29" s="8"/>
      <c r="L29" s="7"/>
      <c r="M29" s="7"/>
      <c r="N29" s="7"/>
      <c r="O29" s="7"/>
      <c r="P29" s="26"/>
      <c r="Q29" s="26"/>
      <c r="R29" s="26"/>
    </row>
    <row r="30" spans="4:18" s="7" customFormat="1" ht="9.75" customHeight="1">
      <c r="D30" s="16"/>
      <c r="E30" s="38"/>
      <c r="F30" s="8"/>
      <c r="G30" s="59"/>
      <c r="H30" s="59"/>
      <c r="I30" s="59"/>
      <c r="J30" s="8"/>
      <c r="P30" s="44"/>
      <c r="Q30" s="44"/>
      <c r="R30" s="44"/>
    </row>
    <row r="31" spans="4:18" s="2" customFormat="1" ht="34.5" customHeight="1">
      <c r="D31" s="16"/>
      <c r="E31" s="38"/>
      <c r="F31" s="8"/>
      <c r="G31" s="59"/>
      <c r="H31" s="59"/>
      <c r="I31" s="59"/>
      <c r="J31" s="8"/>
      <c r="L31" s="7"/>
      <c r="M31" s="7"/>
      <c r="N31" s="7"/>
      <c r="O31" s="7"/>
      <c r="P31" s="26"/>
      <c r="Q31" s="26"/>
      <c r="R31" s="26"/>
    </row>
    <row r="32" spans="4:18" s="2" customFormat="1" ht="30" customHeight="1">
      <c r="D32" s="23"/>
      <c r="E32" s="13"/>
      <c r="F32" s="8"/>
      <c r="G32" s="8"/>
      <c r="H32" s="8"/>
      <c r="I32" s="8"/>
      <c r="J32" s="8"/>
      <c r="L32" s="7"/>
      <c r="M32" s="7"/>
      <c r="N32" s="7"/>
      <c r="O32" s="7"/>
      <c r="P32" s="26"/>
      <c r="Q32" s="26"/>
      <c r="R32" s="26"/>
    </row>
    <row r="33" spans="4:18" s="2" customFormat="1" ht="30" customHeight="1">
      <c r="D33" s="16"/>
      <c r="E33" s="13"/>
      <c r="F33" s="8"/>
      <c r="G33" s="8"/>
      <c r="H33" s="8"/>
      <c r="I33" s="8"/>
      <c r="J33" s="8"/>
      <c r="L33" s="7"/>
      <c r="M33" s="7"/>
      <c r="N33" s="7"/>
      <c r="O33" s="7"/>
      <c r="P33" s="26"/>
      <c r="Q33" s="26"/>
      <c r="R33" s="26"/>
    </row>
    <row r="34" spans="5:18" s="9" customFormat="1" ht="30" customHeight="1">
      <c r="E34" s="22"/>
      <c r="L34" s="10"/>
      <c r="M34" s="10"/>
      <c r="N34" s="10"/>
      <c r="O34" s="10"/>
      <c r="P34" s="25"/>
      <c r="Q34" s="25"/>
      <c r="R34" s="25"/>
    </row>
    <row r="35" spans="5:18" s="9" customFormat="1" ht="30" customHeight="1">
      <c r="E35" s="2"/>
      <c r="J35" s="10"/>
      <c r="L35" s="10"/>
      <c r="M35" s="10"/>
      <c r="N35" s="10"/>
      <c r="O35" s="10"/>
      <c r="P35" s="25"/>
      <c r="Q35" s="25"/>
      <c r="R35" s="25"/>
    </row>
    <row r="36" spans="5:18" s="9" customFormat="1" ht="30" customHeight="1">
      <c r="E36" s="2"/>
      <c r="L36" s="10"/>
      <c r="M36" s="10"/>
      <c r="N36" s="10"/>
      <c r="O36" s="10"/>
      <c r="P36" s="25"/>
      <c r="Q36" s="25"/>
      <c r="R36" s="25"/>
    </row>
    <row r="37" ht="30" customHeight="1"/>
  </sheetData>
  <sheetProtection password="E0A6" sheet="1" objects="1" scenarios="1"/>
  <mergeCells count="2">
    <mergeCell ref="D9:E9"/>
    <mergeCell ref="F9:I9"/>
  </mergeCells>
  <dataValidations count="2">
    <dataValidation type="list" showInputMessage="1" showErrorMessage="1" errorTitle="Falsche Eingabe" error="Es sind nur ganze Zahlen zwischen 1 und 6 erlaubt." sqref="G12:G29">
      <formula1>$P$12:$P$17</formula1>
    </dataValidation>
    <dataValidation type="list" showInputMessage="1" showErrorMessage="1" errorTitle="Falsche Eingabe" error="Es sind nur die Eingaben a, b, c und d erlaubt." sqref="I12:I29">
      <formula1>$Q$12:$Q$15</formula1>
    </dataValidation>
  </dataValidations>
  <printOptions/>
  <pageMargins left="0.787401575" right="0.787401575" top="0.984251969" bottom="0.984251969" header="0.4921259845" footer="0.4921259845"/>
  <pageSetup fitToHeight="1" fitToWidth="1" horizontalDpi="600" verticalDpi="600" orientation="portrait" paperSize="9" scale="62" r:id="rId4"/>
  <headerFooter alignWithMargins="0">
    <oddHeader xml:space="preserve">&amp;R&amp;8DATEV eG
Schnellberechnungen </oddHeader>
    <oddFooter>&amp;R&amp;8Seite &amp;P / &amp;N
&amp;D;  &amp;T</oddFooter>
  </headerFooter>
  <rowBreaks count="1" manualBreakCount="1">
    <brk id="19" max="10" man="1"/>
  </rowBreaks>
  <drawing r:id="rId3"/>
  <legacyDrawing r:id="rId2"/>
</worksheet>
</file>

<file path=xl/worksheets/sheet3.xml><?xml version="1.0" encoding="utf-8"?>
<worksheet xmlns="http://schemas.openxmlformats.org/spreadsheetml/2006/main" xmlns:r="http://schemas.openxmlformats.org/officeDocument/2006/relationships">
  <sheetPr codeName="Tabelle3">
    <pageSetUpPr fitToPage="1"/>
  </sheetPr>
  <dimension ref="A2:K39"/>
  <sheetViews>
    <sheetView showGridLines="0" showRowColHeaders="0" zoomScalePageLayoutView="0" workbookViewId="0" topLeftCell="C1">
      <selection activeCell="A1" sqref="A1"/>
    </sheetView>
  </sheetViews>
  <sheetFormatPr defaultColWidth="11.421875" defaultRowHeight="12.75"/>
  <cols>
    <col min="1" max="2" width="0" style="0" hidden="1" customWidth="1"/>
    <col min="3" max="3" width="5.7109375" style="0" customWidth="1"/>
    <col min="4" max="4" width="6.140625" style="0" customWidth="1"/>
    <col min="5" max="5" width="24.8515625" style="0" customWidth="1"/>
    <col min="6" max="6" width="19.8515625" style="0" customWidth="1"/>
    <col min="10" max="10" width="5.7109375" style="0" customWidth="1"/>
  </cols>
  <sheetData>
    <row r="1" s="24" customFormat="1" ht="12.75"/>
    <row r="2" s="24" customFormat="1" ht="12.75">
      <c r="D2" s="24">
        <f>IF(InternDeckblatt!F6=0,"",InternDeckblatt!F6)</f>
      </c>
    </row>
    <row r="3" s="24" customFormat="1" ht="12.75">
      <c r="D3" s="24">
        <f>IF(InternDeckblatt!F8=0,"",InternDeckblatt!F8)</f>
      </c>
    </row>
    <row r="4" spans="1:11" s="24" customFormat="1" ht="13.5" thickBot="1">
      <c r="A4" s="88"/>
      <c r="B4" s="88"/>
      <c r="C4" s="88"/>
      <c r="D4" s="88">
        <f>IF(InternDeckblatt!F10=0,"",InternDeckblatt!F10)</f>
      </c>
      <c r="E4" s="88"/>
      <c r="F4" s="88"/>
      <c r="G4" s="88"/>
      <c r="H4" s="88"/>
      <c r="I4" s="88"/>
      <c r="J4" s="88"/>
      <c r="K4" s="88"/>
    </row>
    <row r="5" s="3" customFormat="1" ht="13.5" hidden="1" thickTop="1"/>
    <row r="6" ht="12.75" hidden="1"/>
    <row r="7" ht="12.75" hidden="1"/>
    <row r="8" ht="12.75" hidden="1"/>
    <row r="9" ht="13.5" thickTop="1"/>
    <row r="11" ht="15.75">
      <c r="D11" s="36" t="s">
        <v>83</v>
      </c>
    </row>
    <row r="13" ht="12.75">
      <c r="I13" s="101"/>
    </row>
    <row r="18" ht="12.75">
      <c r="K18" s="33"/>
    </row>
    <row r="19" spans="5:11" ht="12.75">
      <c r="E19" s="31" t="str">
        <f>InternEinträge!B2</f>
        <v>Das Unternehmen scheint übergreifend gut aufgestellt zu sein.</v>
      </c>
      <c r="K19" s="33"/>
    </row>
    <row r="20" ht="12.75">
      <c r="K20" s="33"/>
    </row>
    <row r="21" spans="5:11" ht="18.75" customHeight="1">
      <c r="E21" t="s">
        <v>95</v>
      </c>
      <c r="G21" s="107">
        <f>InternEinträge!B7</f>
        <v>0</v>
      </c>
      <c r="K21" s="33"/>
    </row>
    <row r="22" spans="5:11" ht="12.75" customHeight="1">
      <c r="E22" s="31" t="str">
        <f>IF(G21&lt;InternEinträge!A2,"Ihre erste Einschätzung war schlechter, als sich aufgrund der Antworten ermitteln läßt.",IF(G21=InternEinträge!A2,"Ihre Selbsteinschätzung hat sich bestätigt.","Ihre erste Einschätzung war besser, als sich aufgrund der Antworten ermitteln läßt."))</f>
        <v>Ihre erste Einschätzung war schlechter, als sich aufgrund der Antworten ermitteln läßt.</v>
      </c>
      <c r="G22" s="106"/>
      <c r="H22" s="94"/>
      <c r="K22" s="33"/>
    </row>
    <row r="23" ht="12.75" customHeight="1">
      <c r="K23" s="33"/>
    </row>
    <row r="24" spans="7:11" ht="12.75" customHeight="1">
      <c r="G24" s="91"/>
      <c r="K24" s="33"/>
    </row>
    <row r="25" ht="12.75">
      <c r="K25" s="33"/>
    </row>
    <row r="26" ht="4.5" customHeight="1">
      <c r="K26" s="33"/>
    </row>
    <row r="27" ht="4.5" customHeight="1"/>
    <row r="28" ht="15.75">
      <c r="D28" s="36" t="s">
        <v>94</v>
      </c>
    </row>
    <row r="30" spans="5:9" ht="12.75">
      <c r="E30" s="39" t="str">
        <f>InternEinträge!E29</f>
        <v>Wirtschaftliche Lage</v>
      </c>
      <c r="F30" s="39" t="str">
        <f>InternEinträge!F29</f>
        <v>Finanzlage</v>
      </c>
      <c r="H30" s="37"/>
      <c r="I30" s="31">
        <f>InternEinträge!D29</f>
        <v>9</v>
      </c>
    </row>
    <row r="31" spans="5:9" s="2" customFormat="1" ht="24.75" customHeight="1">
      <c r="E31" s="124" t="str">
        <f>InternEinträge!G29</f>
        <v>Erwirtschaftet Ihr Unternehmen ausreichende Überschüsse, um die zwingend fälligen Verpflichtungen (Zinsen, Tilgungen, Steuern und Ausschüttungen) leisten zu können?</v>
      </c>
      <c r="F31" s="125"/>
      <c r="G31" s="125"/>
      <c r="H31" s="125"/>
      <c r="I31" s="125"/>
    </row>
    <row r="32" spans="5:9" ht="12.75">
      <c r="E32" s="39" t="str">
        <f>InternEinträge!E30</f>
        <v>Wirtschaftliche Lage</v>
      </c>
      <c r="F32" s="39" t="str">
        <f>InternEinträge!F30</f>
        <v>Erfolgslage</v>
      </c>
      <c r="H32" s="37"/>
      <c r="I32" s="31">
        <f>InternEinträge!D30</f>
        <v>3</v>
      </c>
    </row>
    <row r="33" spans="5:9" s="2" customFormat="1" ht="24.75" customHeight="1">
      <c r="E33" s="124" t="str">
        <f>InternEinträge!G30</f>
        <v>Ist das Unternehmen wachsend und renditestark mit nachhaltig positiver Erfolgslage?</v>
      </c>
      <c r="F33" s="125"/>
      <c r="G33" s="125"/>
      <c r="H33" s="125"/>
      <c r="I33" s="125"/>
    </row>
    <row r="34" spans="5:9" ht="12.75">
      <c r="E34" s="39" t="str">
        <f>InternEinträge!E31</f>
        <v>Wirtschaftliche Lage</v>
      </c>
      <c r="F34" s="39" t="str">
        <f>InternEinträge!F31</f>
        <v>Finanzlage</v>
      </c>
      <c r="H34" s="37"/>
      <c r="I34" s="31">
        <f>InternEinträge!D31</f>
        <v>0</v>
      </c>
    </row>
    <row r="35" spans="5:9" s="2" customFormat="1" ht="24.75" customHeight="1">
      <c r="E35" s="124" t="str">
        <f>InternEinträge!G31</f>
        <v>Ist das Unternehmen stark von einzelnen Fremdkapitalgebern abhängig?</v>
      </c>
      <c r="F35" s="125"/>
      <c r="G35" s="125"/>
      <c r="H35" s="125"/>
      <c r="I35" s="125"/>
    </row>
    <row r="36" spans="5:9" ht="12.75">
      <c r="E36" s="39" t="str">
        <f>InternEinträge!E32</f>
        <v>Operative Risiken</v>
      </c>
      <c r="F36" s="39" t="str">
        <f>InternEinträge!F32</f>
        <v>Absatz</v>
      </c>
      <c r="H36" s="37"/>
      <c r="I36" s="31">
        <f>InternEinträge!D32</f>
        <v>0</v>
      </c>
    </row>
    <row r="37" spans="5:9" s="2" customFormat="1" ht="24.75" customHeight="1">
      <c r="E37" s="124" t="str">
        <f>InternEinträge!G32</f>
        <v>Wie groß ist das Risiko für das Unternehmen, wenn wichtige Abnehmer ausfallen?</v>
      </c>
      <c r="F37" s="125"/>
      <c r="G37" s="125"/>
      <c r="H37" s="125"/>
      <c r="I37" s="125"/>
    </row>
    <row r="38" spans="5:9" ht="12.75">
      <c r="E38" s="39" t="str">
        <f>InternEinträge!E33</f>
        <v>Wirtschaftliche Lage</v>
      </c>
      <c r="F38" s="39" t="str">
        <f>InternEinträge!F33</f>
        <v>Kontoführung</v>
      </c>
      <c r="H38" s="37"/>
      <c r="I38" s="31">
        <f>InternEinträge!D33</f>
        <v>0</v>
      </c>
    </row>
    <row r="39" spans="5:9" s="2" customFormat="1" ht="24.75" customHeight="1">
      <c r="E39" s="124" t="str">
        <f>InternEinträge!G33</f>
        <v>Zeigt die Kontoführung eine problematische Entwicklung?</v>
      </c>
      <c r="F39" s="125"/>
      <c r="G39" s="125"/>
      <c r="H39" s="125"/>
      <c r="I39" s="125"/>
    </row>
  </sheetData>
  <sheetProtection password="E0A6" sheet="1" objects="1" scenarios="1"/>
  <mergeCells count="5">
    <mergeCell ref="E39:I39"/>
    <mergeCell ref="E31:I31"/>
    <mergeCell ref="E33:I33"/>
    <mergeCell ref="E35:I35"/>
    <mergeCell ref="E37:I37"/>
  </mergeCells>
  <printOptions/>
  <pageMargins left="0.787401575" right="0.787401575" top="0.984251969" bottom="0.984251969" header="0.4921259845" footer="0.4921259845"/>
  <pageSetup fitToHeight="1" fitToWidth="1" horizontalDpi="600" verticalDpi="600" orientation="portrait" paperSize="9" scale="96" r:id="rId4"/>
  <headerFooter alignWithMargins="0">
    <oddHeader xml:space="preserve">&amp;R&amp;8DATEV eG
Schnellberechnungen </oddHeader>
    <oddFooter>&amp;R&amp;8Seite &amp;P / &amp;N
&amp;D;  &amp;T</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4"/>
  <dimension ref="C2:K31"/>
  <sheetViews>
    <sheetView showGridLines="0" showRowColHeaders="0" zoomScalePageLayoutView="0" workbookViewId="0" topLeftCell="C1">
      <selection activeCell="D11" sqref="D11"/>
    </sheetView>
  </sheetViews>
  <sheetFormatPr defaultColWidth="11.421875" defaultRowHeight="12.75"/>
  <cols>
    <col min="1" max="1" width="0" style="0" hidden="1" customWidth="1"/>
    <col min="2" max="2" width="13.57421875" style="0" hidden="1" customWidth="1"/>
    <col min="3" max="3" width="5.7109375" style="0" customWidth="1"/>
    <col min="4" max="4" width="7.421875" style="0" customWidth="1"/>
    <col min="5" max="5" width="9.421875" style="0" customWidth="1"/>
    <col min="6" max="6" width="7.8515625" style="0" customWidth="1"/>
    <col min="7" max="7" width="13.7109375" style="0" customWidth="1"/>
    <col min="8" max="8" width="18.28125" style="0" bestFit="1" customWidth="1"/>
    <col min="9" max="9" width="21.00390625" style="0" customWidth="1"/>
    <col min="10" max="10" width="62.57421875" style="0" customWidth="1"/>
  </cols>
  <sheetData>
    <row r="1" s="24" customFormat="1" ht="12.75"/>
    <row r="2" s="24" customFormat="1" ht="12.75">
      <c r="D2" s="24">
        <f>IF(InternDeckblatt!F6=0,"",InternDeckblatt!F6)</f>
      </c>
    </row>
    <row r="3" s="24" customFormat="1" ht="12.75">
      <c r="D3" s="24">
        <f>IF(InternDeckblatt!F8=0,"",InternDeckblatt!F8)</f>
      </c>
    </row>
    <row r="4" spans="3:11" s="24" customFormat="1" ht="13.5" thickBot="1">
      <c r="C4" s="88"/>
      <c r="D4" s="88">
        <f>IF(InternDeckblatt!F10=0,"",InternDeckblatt!F10)</f>
      </c>
      <c r="E4" s="88"/>
      <c r="F4" s="88"/>
      <c r="G4" s="88"/>
      <c r="H4" s="88"/>
      <c r="I4" s="88"/>
      <c r="J4" s="88"/>
      <c r="K4" s="89"/>
    </row>
    <row r="5" ht="12.75" hidden="1"/>
    <row r="6" ht="12.75" hidden="1"/>
    <row r="7" ht="12.75" hidden="1"/>
    <row r="8" ht="12.75" hidden="1"/>
    <row r="9" spans="4:6" ht="26.25" customHeight="1" thickTop="1">
      <c r="D9" s="58" t="s">
        <v>93</v>
      </c>
      <c r="E9" s="58"/>
      <c r="F9" s="58"/>
    </row>
    <row r="11" spans="4:10" s="49" customFormat="1" ht="34.5" thickBot="1">
      <c r="D11" s="55" t="s">
        <v>27</v>
      </c>
      <c r="E11" s="102" t="s">
        <v>11</v>
      </c>
      <c r="F11" s="103" t="s">
        <v>10</v>
      </c>
      <c r="G11" s="57" t="s">
        <v>30</v>
      </c>
      <c r="H11" s="56" t="s">
        <v>18</v>
      </c>
      <c r="I11" s="57" t="s">
        <v>67</v>
      </c>
      <c r="J11" s="56" t="s">
        <v>17</v>
      </c>
    </row>
    <row r="12" spans="4:10" s="50" customFormat="1" ht="22.5">
      <c r="D12" s="51">
        <v>1</v>
      </c>
      <c r="E12" s="79">
        <f>Fragen!G12</f>
        <v>2</v>
      </c>
      <c r="F12" s="79" t="str">
        <f>Fragen!I12</f>
        <v>a</v>
      </c>
      <c r="G12" s="79">
        <f>InternEinträge!I3</f>
        <v>3</v>
      </c>
      <c r="H12" s="52" t="s">
        <v>20</v>
      </c>
      <c r="I12" s="108" t="s">
        <v>48</v>
      </c>
      <c r="J12" s="75" t="s">
        <v>37</v>
      </c>
    </row>
    <row r="13" spans="3:10" s="50" customFormat="1" ht="33.75">
      <c r="C13" s="63"/>
      <c r="D13" s="64">
        <v>2</v>
      </c>
      <c r="E13" s="53">
        <f>Fragen!G13</f>
        <v>4</v>
      </c>
      <c r="F13" s="53" t="str">
        <f>Fragen!I13</f>
        <v>a</v>
      </c>
      <c r="G13" s="53">
        <f>InternEinträge!I4</f>
        <v>9</v>
      </c>
      <c r="H13" s="65" t="s">
        <v>20</v>
      </c>
      <c r="I13" s="66" t="s">
        <v>22</v>
      </c>
      <c r="J13" s="54" t="s">
        <v>38</v>
      </c>
    </row>
    <row r="14" spans="3:10" s="50" customFormat="1" ht="22.5">
      <c r="C14" s="63"/>
      <c r="D14" s="67">
        <v>3</v>
      </c>
      <c r="E14" s="53">
        <f>Fragen!G14</f>
        <v>1</v>
      </c>
      <c r="F14" s="53" t="str">
        <f>Fragen!I14</f>
        <v>a</v>
      </c>
      <c r="G14" s="53">
        <f>InternEinträge!I5</f>
        <v>0</v>
      </c>
      <c r="H14" s="68" t="s">
        <v>20</v>
      </c>
      <c r="I14" s="69" t="s">
        <v>22</v>
      </c>
      <c r="J14" s="54" t="s">
        <v>102</v>
      </c>
    </row>
    <row r="15" spans="3:10" s="50" customFormat="1" ht="33.75">
      <c r="C15" s="63"/>
      <c r="D15" s="64">
        <v>4</v>
      </c>
      <c r="E15" s="53">
        <f>Fragen!G15</f>
        <v>1</v>
      </c>
      <c r="F15" s="53" t="str">
        <f>Fragen!I15</f>
        <v>a</v>
      </c>
      <c r="G15" s="53">
        <f>InternEinträge!I6</f>
        <v>0</v>
      </c>
      <c r="H15" s="65" t="s">
        <v>20</v>
      </c>
      <c r="I15" s="66" t="s">
        <v>49</v>
      </c>
      <c r="J15" s="54" t="s">
        <v>61</v>
      </c>
    </row>
    <row r="16" spans="3:10" s="50" customFormat="1" ht="23.25" thickBot="1">
      <c r="C16" s="63"/>
      <c r="D16" s="70">
        <v>5</v>
      </c>
      <c r="E16" s="80">
        <f>Fragen!G16</f>
        <v>1</v>
      </c>
      <c r="F16" s="80" t="str">
        <f>Fragen!I16</f>
        <v>a</v>
      </c>
      <c r="G16" s="80">
        <f>InternEinträge!I7</f>
        <v>0</v>
      </c>
      <c r="H16" s="71" t="s">
        <v>20</v>
      </c>
      <c r="I16" s="72" t="s">
        <v>50</v>
      </c>
      <c r="J16" s="76" t="s">
        <v>96</v>
      </c>
    </row>
    <row r="17" spans="3:10" s="50" customFormat="1" ht="22.5">
      <c r="C17" s="63"/>
      <c r="D17" s="67">
        <v>6</v>
      </c>
      <c r="E17" s="79">
        <f>Fragen!G17</f>
        <v>1</v>
      </c>
      <c r="F17" s="79" t="str">
        <f>Fragen!I17</f>
        <v>a</v>
      </c>
      <c r="G17" s="79">
        <f>InternEinträge!I8</f>
        <v>0</v>
      </c>
      <c r="H17" s="68" t="s">
        <v>82</v>
      </c>
      <c r="I17" s="69" t="s">
        <v>51</v>
      </c>
      <c r="J17" s="75" t="s">
        <v>103</v>
      </c>
    </row>
    <row r="18" spans="3:10" s="50" customFormat="1" ht="11.25">
      <c r="C18" s="63"/>
      <c r="D18" s="64">
        <v>7</v>
      </c>
      <c r="E18" s="53">
        <f>Fragen!G18</f>
        <v>1</v>
      </c>
      <c r="F18" s="53" t="str">
        <f>Fragen!I18</f>
        <v>a</v>
      </c>
      <c r="G18" s="53">
        <f>InternEinträge!I9</f>
        <v>0</v>
      </c>
      <c r="H18" s="65" t="s">
        <v>82</v>
      </c>
      <c r="I18" s="66" t="s">
        <v>51</v>
      </c>
      <c r="J18" s="54" t="s">
        <v>41</v>
      </c>
    </row>
    <row r="19" spans="3:10" s="50" customFormat="1" ht="22.5">
      <c r="C19" s="63"/>
      <c r="D19" s="67">
        <v>8</v>
      </c>
      <c r="E19" s="53">
        <f>Fragen!G19</f>
        <v>1</v>
      </c>
      <c r="F19" s="53" t="str">
        <f>Fragen!I19</f>
        <v>a</v>
      </c>
      <c r="G19" s="53">
        <f>InternEinträge!I10</f>
        <v>0</v>
      </c>
      <c r="H19" s="66" t="s">
        <v>82</v>
      </c>
      <c r="I19" s="69" t="s">
        <v>26</v>
      </c>
      <c r="J19" s="54" t="s">
        <v>97</v>
      </c>
    </row>
    <row r="20" spans="3:10" s="50" customFormat="1" ht="22.5">
      <c r="C20" s="63"/>
      <c r="D20" s="64">
        <v>9</v>
      </c>
      <c r="E20" s="53">
        <f>Fragen!G20</f>
        <v>1</v>
      </c>
      <c r="F20" s="53" t="str">
        <f>Fragen!I20</f>
        <v>a</v>
      </c>
      <c r="G20" s="53">
        <f>InternEinträge!I11</f>
        <v>0</v>
      </c>
      <c r="H20" s="66" t="s">
        <v>82</v>
      </c>
      <c r="I20" s="66" t="s">
        <v>25</v>
      </c>
      <c r="J20" s="54" t="s">
        <v>43</v>
      </c>
    </row>
    <row r="21" spans="3:10" s="50" customFormat="1" ht="22.5">
      <c r="C21" s="63"/>
      <c r="D21" s="67">
        <v>10</v>
      </c>
      <c r="E21" s="53">
        <f>Fragen!G21</f>
        <v>1</v>
      </c>
      <c r="F21" s="53" t="str">
        <f>Fragen!I21</f>
        <v>a</v>
      </c>
      <c r="G21" s="53">
        <f>InternEinträge!I12</f>
        <v>0</v>
      </c>
      <c r="H21" s="66" t="s">
        <v>82</v>
      </c>
      <c r="I21" s="69" t="s">
        <v>24</v>
      </c>
      <c r="J21" s="54" t="s">
        <v>100</v>
      </c>
    </row>
    <row r="22" spans="3:10" s="50" customFormat="1" ht="22.5">
      <c r="C22" s="63"/>
      <c r="D22" s="64">
        <v>11</v>
      </c>
      <c r="E22" s="53">
        <f>Fragen!G22</f>
        <v>1</v>
      </c>
      <c r="F22" s="53" t="str">
        <f>Fragen!I22</f>
        <v>a</v>
      </c>
      <c r="G22" s="53">
        <f>InternEinträge!I13</f>
        <v>0</v>
      </c>
      <c r="H22" s="66" t="s">
        <v>82</v>
      </c>
      <c r="I22" s="66" t="s">
        <v>52</v>
      </c>
      <c r="J22" s="54" t="s">
        <v>44</v>
      </c>
    </row>
    <row r="23" spans="3:10" s="50" customFormat="1" ht="22.5">
      <c r="C23" s="63"/>
      <c r="D23" s="67">
        <v>12</v>
      </c>
      <c r="E23" s="53">
        <f>Fragen!G23</f>
        <v>1</v>
      </c>
      <c r="F23" s="53" t="str">
        <f>Fragen!I23</f>
        <v>a</v>
      </c>
      <c r="G23" s="53">
        <f>InternEinträge!I14</f>
        <v>0</v>
      </c>
      <c r="H23" s="66" t="s">
        <v>82</v>
      </c>
      <c r="I23" s="69" t="s">
        <v>52</v>
      </c>
      <c r="J23" s="54" t="s">
        <v>28</v>
      </c>
    </row>
    <row r="24" spans="3:10" s="50" customFormat="1" ht="33.75">
      <c r="C24" s="63"/>
      <c r="D24" s="64">
        <v>13</v>
      </c>
      <c r="E24" s="53">
        <f>Fragen!G24</f>
        <v>1</v>
      </c>
      <c r="F24" s="53" t="str">
        <f>Fragen!I24</f>
        <v>a</v>
      </c>
      <c r="G24" s="53">
        <f>InternEinträge!I15</f>
        <v>0</v>
      </c>
      <c r="H24" s="66" t="s">
        <v>82</v>
      </c>
      <c r="I24" s="66" t="s">
        <v>52</v>
      </c>
      <c r="J24" s="54" t="s">
        <v>62</v>
      </c>
    </row>
    <row r="25" spans="3:10" s="50" customFormat="1" ht="11.25">
      <c r="C25" s="63"/>
      <c r="D25" s="67">
        <v>14</v>
      </c>
      <c r="E25" s="53">
        <f>Fragen!G25</f>
        <v>1</v>
      </c>
      <c r="F25" s="53" t="str">
        <f>Fragen!I25</f>
        <v>a</v>
      </c>
      <c r="G25" s="53">
        <f>InternEinträge!I16</f>
        <v>0</v>
      </c>
      <c r="H25" s="66" t="s">
        <v>82</v>
      </c>
      <c r="I25" s="69" t="s">
        <v>53</v>
      </c>
      <c r="J25" s="54" t="s">
        <v>45</v>
      </c>
    </row>
    <row r="26" spans="3:10" s="50" customFormat="1" ht="22.5">
      <c r="C26" s="63"/>
      <c r="D26" s="64">
        <v>15</v>
      </c>
      <c r="E26" s="53">
        <f>Fragen!G26</f>
        <v>1</v>
      </c>
      <c r="F26" s="53" t="str">
        <f>Fragen!I26</f>
        <v>a</v>
      </c>
      <c r="G26" s="53">
        <f>InternEinträge!I17</f>
        <v>0</v>
      </c>
      <c r="H26" s="65" t="s">
        <v>21</v>
      </c>
      <c r="I26" s="66" t="s">
        <v>23</v>
      </c>
      <c r="J26" s="54" t="s">
        <v>46</v>
      </c>
    </row>
    <row r="27" spans="3:10" s="50" customFormat="1" ht="11.25">
      <c r="C27" s="63"/>
      <c r="D27" s="67">
        <v>16</v>
      </c>
      <c r="E27" s="53">
        <f>Fragen!G27</f>
        <v>1</v>
      </c>
      <c r="F27" s="53" t="str">
        <f>Fragen!I27</f>
        <v>a</v>
      </c>
      <c r="G27" s="53">
        <f>InternEinträge!I18</f>
        <v>0</v>
      </c>
      <c r="H27" s="65" t="s">
        <v>21</v>
      </c>
      <c r="I27" s="69" t="s">
        <v>23</v>
      </c>
      <c r="J27" s="54" t="s">
        <v>47</v>
      </c>
    </row>
    <row r="28" spans="3:10" s="50" customFormat="1" ht="22.5">
      <c r="C28" s="63"/>
      <c r="D28" s="64">
        <v>17</v>
      </c>
      <c r="E28" s="53">
        <f>Fragen!G28</f>
        <v>1</v>
      </c>
      <c r="F28" s="53" t="str">
        <f>Fragen!I28</f>
        <v>a</v>
      </c>
      <c r="G28" s="53">
        <f>InternEinträge!I19</f>
        <v>0</v>
      </c>
      <c r="H28" s="65" t="s">
        <v>21</v>
      </c>
      <c r="I28" s="66" t="s">
        <v>54</v>
      </c>
      <c r="J28" s="54" t="s">
        <v>104</v>
      </c>
    </row>
    <row r="29" spans="3:10" s="50" customFormat="1" ht="22.5">
      <c r="C29" s="63"/>
      <c r="D29" s="64">
        <v>18</v>
      </c>
      <c r="E29" s="53">
        <f>Fragen!G29</f>
        <v>1</v>
      </c>
      <c r="F29" s="53" t="str">
        <f>Fragen!I29</f>
        <v>a</v>
      </c>
      <c r="G29" s="53">
        <f>InternEinträge!I20</f>
        <v>0</v>
      </c>
      <c r="H29" s="65" t="s">
        <v>21</v>
      </c>
      <c r="I29" s="66" t="s">
        <v>55</v>
      </c>
      <c r="J29" s="54" t="s">
        <v>29</v>
      </c>
    </row>
    <row r="30" spans="4:7" s="73" customFormat="1" ht="11.25">
      <c r="D30" s="74"/>
      <c r="E30" s="74"/>
      <c r="F30" s="74"/>
      <c r="G30" s="74"/>
    </row>
    <row r="31" spans="4:7" s="73" customFormat="1" ht="11.25">
      <c r="D31" s="74"/>
      <c r="E31" s="74"/>
      <c r="F31" s="74"/>
      <c r="G31" s="74"/>
    </row>
  </sheetData>
  <sheetProtection password="E0A6" sheet="1" objects="1" scenarios="1"/>
  <printOptions/>
  <pageMargins left="0.787401575" right="0.787401575" top="0.984251969" bottom="0.984251969" header="0.4921259845" footer="0.4921259845"/>
  <pageSetup horizontalDpi="600" verticalDpi="600" orientation="landscape" paperSize="9" scale="89" r:id="rId4"/>
  <headerFooter alignWithMargins="0">
    <oddHeader xml:space="preserve">&amp;R&amp;8DATEV eG
Schnellberechnungen </oddHeader>
    <oddFooter>&amp;R&amp;8Seite &amp;P / &amp;N
&amp;D;  &amp;T</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Tabelle6"/>
  <dimension ref="A2:P31"/>
  <sheetViews>
    <sheetView showGridLines="0" showRowColHeaders="0" zoomScalePageLayoutView="0" workbookViewId="0" topLeftCell="C1">
      <selection activeCell="A1" sqref="A1"/>
    </sheetView>
  </sheetViews>
  <sheetFormatPr defaultColWidth="11.421875" defaultRowHeight="12.75"/>
  <cols>
    <col min="1" max="2" width="0" style="0" hidden="1" customWidth="1"/>
    <col min="3" max="3" width="5.7109375" style="0" customWidth="1"/>
    <col min="7" max="7" width="12.7109375" style="0" customWidth="1"/>
    <col min="8" max="8" width="5.28125" style="0" customWidth="1"/>
    <col min="9" max="9" width="3.8515625" style="0" customWidth="1"/>
    <col min="10" max="10" width="8.8515625" style="0" customWidth="1"/>
    <col min="11" max="11" width="7.8515625" style="0" customWidth="1"/>
    <col min="14" max="14" width="4.421875" style="0" customWidth="1"/>
    <col min="16" max="16" width="7.7109375" style="0" customWidth="1"/>
  </cols>
  <sheetData>
    <row r="1" s="24" customFormat="1" ht="12.75"/>
    <row r="2" s="24" customFormat="1" ht="12.75">
      <c r="D2" s="24">
        <f>IF(InternDeckblatt!F6=0,"",InternDeckblatt!F6)</f>
      </c>
    </row>
    <row r="3" s="24" customFormat="1" ht="12.75">
      <c r="D3" s="24">
        <f>IF(InternDeckblatt!F8=0,"",InternDeckblatt!F8)</f>
      </c>
    </row>
    <row r="4" spans="1:16" s="24" customFormat="1" ht="13.5" thickBot="1">
      <c r="A4" s="88"/>
      <c r="B4" s="88"/>
      <c r="C4" s="88"/>
      <c r="D4" s="88">
        <f>IF(InternDeckblatt!F10=0,"",InternDeckblatt!F10)</f>
      </c>
      <c r="E4" s="88"/>
      <c r="F4" s="88"/>
      <c r="G4" s="88"/>
      <c r="H4" s="88"/>
      <c r="I4" s="88"/>
      <c r="J4" s="88"/>
      <c r="K4" s="88"/>
      <c r="L4" s="88"/>
      <c r="M4" s="88"/>
      <c r="N4" s="88"/>
      <c r="O4" s="88"/>
      <c r="P4" s="88"/>
    </row>
    <row r="5" ht="13.5" hidden="1" thickTop="1"/>
    <row r="6" ht="12.75" hidden="1"/>
    <row r="7" ht="12.75" hidden="1"/>
    <row r="8" ht="12.75" hidden="1"/>
    <row r="9" ht="13.5" thickTop="1"/>
    <row r="10" ht="15.75">
      <c r="D10" s="58" t="s">
        <v>69</v>
      </c>
    </row>
    <row r="11" ht="12.75">
      <c r="E11" s="87"/>
    </row>
    <row r="14" ht="12.75">
      <c r="D14" s="31" t="s">
        <v>92</v>
      </c>
    </row>
    <row r="18" ht="12.75">
      <c r="K18" s="31" t="s">
        <v>90</v>
      </c>
    </row>
    <row r="19" ht="12.75">
      <c r="K19" s="31" t="s">
        <v>91</v>
      </c>
    </row>
    <row r="27" ht="4.5" customHeight="1"/>
    <row r="29" ht="4.5" customHeight="1"/>
    <row r="31" ht="12.75">
      <c r="D31" s="31" t="s">
        <v>88</v>
      </c>
    </row>
  </sheetData>
  <sheetProtection password="E0A6" sheet="1" objects="1" scenarios="1"/>
  <printOptions/>
  <pageMargins left="0.787401575" right="0.787401575" top="0.984251969" bottom="0.984251969" header="0.4921259845" footer="0.4921259845"/>
  <pageSetup horizontalDpi="600" verticalDpi="600" orientation="landscape" paperSize="9" scale="89" r:id="rId2"/>
  <headerFooter alignWithMargins="0">
    <oddHeader xml:space="preserve">&amp;R&amp;8DATEV eG
Schnellberechnungen </oddHeader>
    <oddFooter>&amp;R&amp;8Seite &amp;P / &amp;N
&amp;D;  &amp;T</oddFooter>
  </headerFooter>
  <drawing r:id="rId1"/>
</worksheet>
</file>

<file path=xl/worksheets/sheet6.xml><?xml version="1.0" encoding="utf-8"?>
<worksheet xmlns="http://schemas.openxmlformats.org/spreadsheetml/2006/main" xmlns:r="http://schemas.openxmlformats.org/officeDocument/2006/relationships">
  <sheetPr codeName="Tabelle10"/>
  <dimension ref="C2:M10"/>
  <sheetViews>
    <sheetView showGridLines="0" showRowColHeaders="0" zoomScalePageLayoutView="0" workbookViewId="0" topLeftCell="C1">
      <selection activeCell="A1" sqref="A1"/>
    </sheetView>
  </sheetViews>
  <sheetFormatPr defaultColWidth="11.421875" defaultRowHeight="12.75"/>
  <cols>
    <col min="1" max="2" width="0" style="0" hidden="1" customWidth="1"/>
    <col min="3" max="3" width="5.7109375" style="0" customWidth="1"/>
  </cols>
  <sheetData>
    <row r="1" s="24" customFormat="1" ht="12.75"/>
    <row r="2" s="24" customFormat="1" ht="12.75">
      <c r="D2" s="24">
        <f>IF(InternDeckblatt!F6=0,"",InternDeckblatt!F6)</f>
      </c>
    </row>
    <row r="3" s="24" customFormat="1" ht="12.75">
      <c r="D3" s="24">
        <f>IF(InternDeckblatt!F8=0,"",InternDeckblatt!F8)</f>
      </c>
    </row>
    <row r="4" spans="3:13" s="24" customFormat="1" ht="13.5" thickBot="1">
      <c r="C4" s="88"/>
      <c r="D4" s="88">
        <f>IF(InternDeckblatt!F10=0,"",InternDeckblatt!F10)</f>
      </c>
      <c r="E4" s="88"/>
      <c r="F4" s="88"/>
      <c r="G4" s="88"/>
      <c r="H4" s="88"/>
      <c r="I4" s="88"/>
      <c r="J4" s="88"/>
      <c r="K4" s="88"/>
      <c r="L4" s="88"/>
      <c r="M4" s="88"/>
    </row>
    <row r="5" ht="12.75" hidden="1"/>
    <row r="6" ht="12.75" hidden="1"/>
    <row r="7" ht="12.75" hidden="1"/>
    <row r="8" ht="12.75" hidden="1"/>
    <row r="9" ht="13.5" thickTop="1"/>
    <row r="10" ht="15.75">
      <c r="D10" s="58" t="s">
        <v>92</v>
      </c>
    </row>
  </sheetData>
  <sheetProtection password="E0A6" sheet="1" objects="1" scenarios="1"/>
  <printOptions/>
  <pageMargins left="0.787401575" right="0.787401575" top="0.984251969" bottom="0.984251969" header="0.4921259845" footer="0.4921259845"/>
  <pageSetup horizontalDpi="600" verticalDpi="600" orientation="landscape" paperSize="9" scale="89" r:id="rId2"/>
  <headerFooter alignWithMargins="0">
    <oddHeader xml:space="preserve">&amp;R&amp;8DATEV eG
Schnellberechnungen </oddHeader>
    <oddFooter>&amp;R&amp;8Seite &amp;P / &amp;N
&amp;D;  &amp;T</oddFooter>
  </headerFooter>
  <drawing r:id="rId1"/>
</worksheet>
</file>

<file path=xl/worksheets/sheet7.xml><?xml version="1.0" encoding="utf-8"?>
<worksheet xmlns="http://schemas.openxmlformats.org/spreadsheetml/2006/main" xmlns:r="http://schemas.openxmlformats.org/officeDocument/2006/relationships">
  <sheetPr codeName="Tabelle7"/>
  <dimension ref="C2:N10"/>
  <sheetViews>
    <sheetView showGridLines="0" showRowColHeaders="0" zoomScalePageLayoutView="0" workbookViewId="0" topLeftCell="C1">
      <selection activeCell="A1" sqref="A1"/>
    </sheetView>
  </sheetViews>
  <sheetFormatPr defaultColWidth="11.421875" defaultRowHeight="12.75"/>
  <cols>
    <col min="1" max="2" width="0" style="0" hidden="1" customWidth="1"/>
    <col min="3" max="3" width="5.7109375" style="0" customWidth="1"/>
  </cols>
  <sheetData>
    <row r="1" s="24" customFormat="1" ht="12.75"/>
    <row r="2" s="24" customFormat="1" ht="12.75">
      <c r="D2" s="24">
        <f>IF(InternDeckblatt!F6=0,"",InternDeckblatt!F6)</f>
      </c>
    </row>
    <row r="3" s="24" customFormat="1" ht="12.75">
      <c r="D3" s="24">
        <f>IF(InternDeckblatt!F8=0,"",InternDeckblatt!F8)</f>
      </c>
    </row>
    <row r="4" spans="3:14" s="24" customFormat="1" ht="13.5" thickBot="1">
      <c r="C4" s="88"/>
      <c r="D4" s="88">
        <f>IF(InternDeckblatt!F10=0,"",InternDeckblatt!F10)</f>
      </c>
      <c r="E4" s="88"/>
      <c r="F4" s="88"/>
      <c r="G4" s="88"/>
      <c r="H4" s="88"/>
      <c r="I4" s="88"/>
      <c r="J4" s="88"/>
      <c r="K4" s="88"/>
      <c r="L4" s="88"/>
      <c r="M4" s="88"/>
      <c r="N4" s="88"/>
    </row>
    <row r="5" ht="13.5" hidden="1" thickTop="1"/>
    <row r="6" ht="12.75" hidden="1"/>
    <row r="7" ht="12.75" hidden="1"/>
    <row r="8" ht="12.75" hidden="1"/>
    <row r="9" ht="13.5" thickTop="1"/>
    <row r="10" ht="15.75">
      <c r="D10" s="58" t="s">
        <v>89</v>
      </c>
    </row>
  </sheetData>
  <sheetProtection password="E0A6" sheet="1" objects="1" scenarios="1"/>
  <printOptions/>
  <pageMargins left="0.787401575" right="0.787401575" top="0.984251969" bottom="0.984251969" header="0.4921259845" footer="0.4921259845"/>
  <pageSetup horizontalDpi="600" verticalDpi="600" orientation="landscape" paperSize="9" scale="89" r:id="rId2"/>
  <headerFooter alignWithMargins="0">
    <oddHeader xml:space="preserve">&amp;R&amp;8DATEV eG
Schnellberechnungen </oddHeader>
    <oddFooter>&amp;R&amp;8Seite &amp;P / &amp;N
&amp;D;  &amp;T</oddFooter>
  </headerFooter>
  <drawing r:id="rId1"/>
</worksheet>
</file>

<file path=xl/worksheets/sheet8.xml><?xml version="1.0" encoding="utf-8"?>
<worksheet xmlns="http://schemas.openxmlformats.org/spreadsheetml/2006/main" xmlns:r="http://schemas.openxmlformats.org/officeDocument/2006/relationships">
  <sheetPr codeName="Tabelle9"/>
  <dimension ref="A2:N10"/>
  <sheetViews>
    <sheetView showGridLines="0" showRowColHeaders="0" zoomScalePageLayoutView="0" workbookViewId="0" topLeftCell="C1">
      <selection activeCell="J37" sqref="J37"/>
    </sheetView>
  </sheetViews>
  <sheetFormatPr defaultColWidth="11.421875" defaultRowHeight="12.75"/>
  <cols>
    <col min="1" max="2" width="0" style="0" hidden="1" customWidth="1"/>
    <col min="3" max="3" width="5.7109375" style="0" customWidth="1"/>
  </cols>
  <sheetData>
    <row r="1" s="24" customFormat="1" ht="12.75"/>
    <row r="2" s="24" customFormat="1" ht="12.75">
      <c r="D2" s="24">
        <f>IF(InternDeckblatt!F6=0,"",InternDeckblatt!F6)</f>
      </c>
    </row>
    <row r="3" spans="1:8" s="24" customFormat="1" ht="12.75">
      <c r="A3" s="89"/>
      <c r="B3" s="89"/>
      <c r="C3" s="89"/>
      <c r="D3" s="24">
        <f>IF(InternDeckblatt!F8=0,"",InternDeckblatt!F8)</f>
      </c>
      <c r="E3" s="89"/>
      <c r="F3" s="89"/>
      <c r="G3" s="89"/>
      <c r="H3" s="89"/>
    </row>
    <row r="4" spans="1:14" s="24" customFormat="1" ht="13.5" thickBot="1">
      <c r="A4" s="88"/>
      <c r="B4" s="88"/>
      <c r="C4" s="88"/>
      <c r="D4" s="88">
        <f>IF(InternDeckblatt!F10=0,"",InternDeckblatt!F10)</f>
      </c>
      <c r="E4" s="88"/>
      <c r="F4" s="88"/>
      <c r="G4" s="88"/>
      <c r="H4" s="88"/>
      <c r="I4" s="88"/>
      <c r="J4" s="88"/>
      <c r="K4" s="88"/>
      <c r="L4" s="88"/>
      <c r="M4" s="88"/>
      <c r="N4" s="89"/>
    </row>
    <row r="5" ht="13.5" hidden="1" thickTop="1"/>
    <row r="6" ht="12.75" hidden="1"/>
    <row r="7" ht="12.75" hidden="1"/>
    <row r="8" ht="12.75" hidden="1"/>
    <row r="9" ht="13.5" thickTop="1"/>
    <row r="10" ht="15.75">
      <c r="D10" s="58" t="s">
        <v>88</v>
      </c>
    </row>
  </sheetData>
  <sheetProtection password="E0A6" sheet="1" objects="1" scenarios="1"/>
  <printOptions/>
  <pageMargins left="0.787401575" right="0.787401575" top="0.984251969" bottom="0.984251969" header="0.4921259845" footer="0.4921259845"/>
  <pageSetup horizontalDpi="600" verticalDpi="600" orientation="landscape" paperSize="9" scale="89" r:id="rId2"/>
  <headerFooter alignWithMargins="0">
    <oddHeader xml:space="preserve">&amp;R&amp;8DATEV eG
Schnellberechnungen </oddHeader>
    <oddFooter>&amp;R&amp;8Seite &amp;P / &amp;N
&amp;D;  &amp;T</oddFooter>
  </headerFooter>
  <drawing r:id="rId1"/>
</worksheet>
</file>

<file path=xl/worksheets/sheet9.xml><?xml version="1.0" encoding="utf-8"?>
<worksheet xmlns="http://schemas.openxmlformats.org/spreadsheetml/2006/main" xmlns:r="http://schemas.openxmlformats.org/officeDocument/2006/relationships">
  <sheetPr codeName="Tabelle42"/>
  <dimension ref="A1:A1"/>
  <sheetViews>
    <sheetView showGridLines="0" showRowColHeaders="0" zoomScalePageLayoutView="0" workbookViewId="0" topLeftCell="A1">
      <pane ySplit="3" topLeftCell="A4" activePane="bottomLeft" state="frozen"/>
      <selection pane="topLeft" activeCell="F19" sqref="F19:H19"/>
      <selection pane="bottomLeft" activeCell="A1" sqref="A1"/>
    </sheetView>
  </sheetViews>
  <sheetFormatPr defaultColWidth="11.421875" defaultRowHeight="12.75"/>
  <cols>
    <col min="1" max="1" width="4.7109375" style="4" customWidth="1"/>
    <col min="2" max="2" width="1.7109375" style="4" customWidth="1"/>
    <col min="3" max="8" width="11.421875" style="4" customWidth="1"/>
    <col min="9" max="9" width="11.28125" style="4" customWidth="1"/>
    <col min="10" max="10" width="3.7109375" style="4" customWidth="1"/>
    <col min="11" max="16384" width="11.421875" style="4" customWidth="1"/>
  </cols>
  <sheetData>
    <row r="7" ht="12.75"/>
    <row r="8" ht="12.75"/>
    <row r="9" ht="12.75"/>
    <row r="10" ht="12.75"/>
  </sheetData>
  <sheetProtection password="E0A6" sheet="1" objects="1" scenarios="1"/>
  <printOptions/>
  <pageMargins left="0.787401575" right="0.787401575" top="0.984251969" bottom="0.984251969" header="0.4921259845" footer="0.4921259845"/>
  <pageSetup blackAndWhite="1" fitToHeight="2" horizontalDpi="600" verticalDpi="600" orientation="portrait" paperSize="9" scale="89" r:id="rId2"/>
  <headerFooter alignWithMargins="0">
    <oddHeader xml:space="preserve">&amp;R&amp;8DATEV eG
Schnellberechnungen </oddHeader>
    <oddFooter>&amp;R&amp;8Seite &amp;P / &amp;N
&amp;D;  &amp;T</oddFooter>
  </headerFooter>
  <rowBreaks count="1" manualBreakCount="1">
    <brk id="60" min="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Datev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Datev</dc:creator>
  <cp:keywords/>
  <dc:description>11.12.13 TabInf2014</dc:description>
  <cp:lastModifiedBy>Stefan.Penka</cp:lastModifiedBy>
  <cp:lastPrinted>2009-11-19T15:40:45Z</cp:lastPrinted>
  <dcterms:created xsi:type="dcterms:W3CDTF">2005-12-05T08:43:08Z</dcterms:created>
  <dcterms:modified xsi:type="dcterms:W3CDTF">2015-03-16T19:12:36Z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fad_Merken">
    <vt:lpwstr>Y:\TabInf-DE\V11.0_2014\Bearbeitung\10607\XLS</vt:lpwstr>
  </property>
  <property fmtid="{D5CDD505-2E9C-101B-9397-08002B2CF9AE}" pid="3" name="Ausgangsname_Merken">
    <vt:lpwstr>Y:\TabInf-DE\V11.0_2014\Bearbeitung\10607\XLS\ber14101_de.xls</vt:lpwstr>
  </property>
</Properties>
</file>